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1D7" lockStructure="1"/>
  <bookViews>
    <workbookView xWindow="480" yWindow="30" windowWidth="20730" windowHeight="11760"/>
  </bookViews>
  <sheets>
    <sheet name="Start Page" sheetId="8" r:id="rId1"/>
    <sheet name="Sensor A" sheetId="10" r:id="rId2"/>
    <sheet name="Sensor B" sheetId="15" r:id="rId3"/>
    <sheet name="Sensor C" sheetId="16" r:id="rId4"/>
  </sheets>
  <calcPr calcId="145621"/>
</workbook>
</file>

<file path=xl/calcChain.xml><?xml version="1.0" encoding="utf-8"?>
<calcChain xmlns="http://schemas.openxmlformats.org/spreadsheetml/2006/main">
  <c r="U104" i="16" l="1"/>
  <c r="T104" i="16"/>
  <c r="S104" i="16" a="1"/>
  <c r="S104" i="16"/>
  <c r="N104" i="16"/>
  <c r="U103" i="16"/>
  <c r="T103" i="16"/>
  <c r="S103" i="16" a="1"/>
  <c r="S103" i="16"/>
  <c r="N103" i="16"/>
  <c r="U102" i="16"/>
  <c r="T102" i="16"/>
  <c r="S102" i="16" a="1"/>
  <c r="S102" i="16"/>
  <c r="N102" i="16"/>
  <c r="U101" i="16"/>
  <c r="T101" i="16"/>
  <c r="S101" i="16" a="1"/>
  <c r="S101" i="16"/>
  <c r="N101" i="16"/>
  <c r="U100" i="16"/>
  <c r="T100" i="16"/>
  <c r="S100" i="16" a="1"/>
  <c r="S100" i="16"/>
  <c r="N100" i="16"/>
  <c r="U99" i="16"/>
  <c r="T99" i="16"/>
  <c r="S99" i="16" a="1"/>
  <c r="S99" i="16"/>
  <c r="N99" i="16"/>
  <c r="U98" i="16"/>
  <c r="T98" i="16"/>
  <c r="S98" i="16" a="1"/>
  <c r="S98" i="16"/>
  <c r="N98" i="16"/>
  <c r="U97" i="16"/>
  <c r="T97" i="16"/>
  <c r="S97" i="16" a="1"/>
  <c r="S97" i="16"/>
  <c r="N97" i="16"/>
  <c r="U96" i="16"/>
  <c r="T96" i="16"/>
  <c r="S96" i="16" a="1"/>
  <c r="S96" i="16"/>
  <c r="N96" i="16"/>
  <c r="U95" i="16"/>
  <c r="T95" i="16"/>
  <c r="S95" i="16" a="1"/>
  <c r="S95" i="16"/>
  <c r="N95" i="16"/>
  <c r="U94" i="16"/>
  <c r="T94" i="16"/>
  <c r="S94" i="16" a="1"/>
  <c r="S94" i="16"/>
  <c r="N94" i="16"/>
  <c r="U93" i="16"/>
  <c r="T93" i="16"/>
  <c r="S93" i="16" a="1"/>
  <c r="S93" i="16"/>
  <c r="N93" i="16"/>
  <c r="U92" i="16"/>
  <c r="T92" i="16"/>
  <c r="S92" i="16" a="1"/>
  <c r="S92" i="16"/>
  <c r="N92" i="16"/>
  <c r="U91" i="16"/>
  <c r="T91" i="16"/>
  <c r="S91" i="16" a="1"/>
  <c r="S91" i="16"/>
  <c r="N91" i="16"/>
  <c r="U90" i="16"/>
  <c r="T90" i="16"/>
  <c r="S90" i="16" a="1"/>
  <c r="S90" i="16"/>
  <c r="N90" i="16"/>
  <c r="U89" i="16"/>
  <c r="T89" i="16"/>
  <c r="S89" i="16" a="1"/>
  <c r="S89" i="16"/>
  <c r="N89" i="16"/>
  <c r="U88" i="16"/>
  <c r="T88" i="16"/>
  <c r="S88" i="16" a="1"/>
  <c r="S88" i="16"/>
  <c r="N88" i="16"/>
  <c r="U87" i="16"/>
  <c r="T87" i="16"/>
  <c r="S87" i="16" a="1"/>
  <c r="S87" i="16"/>
  <c r="N87" i="16"/>
  <c r="U86" i="16"/>
  <c r="T86" i="16"/>
  <c r="S86" i="16" a="1"/>
  <c r="S86" i="16"/>
  <c r="N86" i="16"/>
  <c r="U85" i="16"/>
  <c r="T85" i="16"/>
  <c r="S85" i="16" a="1"/>
  <c r="S85" i="16"/>
  <c r="N85" i="16"/>
  <c r="U84" i="16"/>
  <c r="T84" i="16"/>
  <c r="S84" i="16" a="1"/>
  <c r="S84" i="16"/>
  <c r="N84" i="16"/>
  <c r="U83" i="16"/>
  <c r="T83" i="16"/>
  <c r="S83" i="16" a="1"/>
  <c r="S83" i="16"/>
  <c r="N83" i="16"/>
  <c r="U82" i="16"/>
  <c r="T82" i="16"/>
  <c r="S82" i="16" a="1"/>
  <c r="S82" i="16"/>
  <c r="N82" i="16"/>
  <c r="U81" i="16"/>
  <c r="T81" i="16"/>
  <c r="S81" i="16" a="1"/>
  <c r="S81" i="16"/>
  <c r="N81" i="16"/>
  <c r="U80" i="16"/>
  <c r="T80" i="16"/>
  <c r="S80" i="16" a="1"/>
  <c r="S80" i="16"/>
  <c r="N80" i="16"/>
  <c r="U79" i="16"/>
  <c r="T79" i="16"/>
  <c r="S79" i="16" a="1"/>
  <c r="S79" i="16"/>
  <c r="N79" i="16"/>
  <c r="U78" i="16"/>
  <c r="T78" i="16"/>
  <c r="S78" i="16" a="1"/>
  <c r="S78" i="16"/>
  <c r="N78" i="16"/>
  <c r="U77" i="16"/>
  <c r="T77" i="16"/>
  <c r="S77" i="16" a="1"/>
  <c r="S77" i="16"/>
  <c r="N77" i="16"/>
  <c r="U76" i="16"/>
  <c r="T76" i="16"/>
  <c r="S76" i="16" a="1"/>
  <c r="S76" i="16"/>
  <c r="N76" i="16"/>
  <c r="U75" i="16"/>
  <c r="T75" i="16"/>
  <c r="S75" i="16" a="1"/>
  <c r="S75" i="16"/>
  <c r="N75" i="16"/>
  <c r="X60" i="16"/>
  <c r="W60" i="16"/>
  <c r="O104" i="16"/>
  <c r="U60" i="16"/>
  <c r="P60" i="16"/>
  <c r="K60" i="16"/>
  <c r="X59" i="16"/>
  <c r="W59" i="16"/>
  <c r="O103" i="16" s="1"/>
  <c r="U59" i="16"/>
  <c r="P59" i="16"/>
  <c r="K59" i="16"/>
  <c r="X58" i="16"/>
  <c r="W58" i="16"/>
  <c r="O102" i="16"/>
  <c r="U58" i="16"/>
  <c r="P58" i="16"/>
  <c r="K58" i="16"/>
  <c r="X57" i="16"/>
  <c r="W57" i="16"/>
  <c r="O101" i="16"/>
  <c r="U57" i="16"/>
  <c r="P57" i="16"/>
  <c r="K57" i="16"/>
  <c r="X56" i="16"/>
  <c r="W56" i="16"/>
  <c r="O100" i="16"/>
  <c r="U56" i="16"/>
  <c r="P56" i="16"/>
  <c r="K56" i="16"/>
  <c r="X55" i="16"/>
  <c r="W55" i="16"/>
  <c r="O99" i="16" s="1"/>
  <c r="U55" i="16"/>
  <c r="P55" i="16"/>
  <c r="K55" i="16"/>
  <c r="X54" i="16"/>
  <c r="W54" i="16"/>
  <c r="O98" i="16"/>
  <c r="U54" i="16"/>
  <c r="P54" i="16"/>
  <c r="K54" i="16"/>
  <c r="X53" i="16"/>
  <c r="W53" i="16"/>
  <c r="O97" i="16"/>
  <c r="U53" i="16"/>
  <c r="P53" i="16"/>
  <c r="K53" i="16"/>
  <c r="X52" i="16"/>
  <c r="W52" i="16"/>
  <c r="O96" i="16"/>
  <c r="U52" i="16"/>
  <c r="P52" i="16"/>
  <c r="K52" i="16"/>
  <c r="X51" i="16"/>
  <c r="W51" i="16"/>
  <c r="O95" i="16" s="1"/>
  <c r="U51" i="16"/>
  <c r="P51" i="16"/>
  <c r="K51" i="16"/>
  <c r="X50" i="16"/>
  <c r="W50" i="16"/>
  <c r="O94" i="16"/>
  <c r="U50" i="16"/>
  <c r="P50" i="16"/>
  <c r="K50" i="16"/>
  <c r="X49" i="16"/>
  <c r="W49" i="16"/>
  <c r="O93" i="16"/>
  <c r="U49" i="16"/>
  <c r="P49" i="16"/>
  <c r="K49" i="16"/>
  <c r="X48" i="16"/>
  <c r="W48" i="16"/>
  <c r="O92" i="16"/>
  <c r="U48" i="16"/>
  <c r="P48" i="16"/>
  <c r="K48" i="16"/>
  <c r="X47" i="16"/>
  <c r="W47" i="16"/>
  <c r="O91" i="16" s="1"/>
  <c r="U47" i="16"/>
  <c r="P47" i="16"/>
  <c r="K47" i="16"/>
  <c r="X46" i="16"/>
  <c r="W46" i="16"/>
  <c r="O90" i="16"/>
  <c r="U46" i="16"/>
  <c r="P46" i="16"/>
  <c r="K46" i="16"/>
  <c r="X45" i="16"/>
  <c r="W45" i="16"/>
  <c r="O89" i="16"/>
  <c r="U45" i="16"/>
  <c r="P45" i="16"/>
  <c r="K45" i="16"/>
  <c r="X44" i="16"/>
  <c r="W44" i="16"/>
  <c r="O88" i="16"/>
  <c r="U44" i="16"/>
  <c r="P44" i="16"/>
  <c r="K44" i="16"/>
  <c r="X43" i="16"/>
  <c r="W43" i="16"/>
  <c r="O87" i="16" s="1"/>
  <c r="U43" i="16"/>
  <c r="P43" i="16"/>
  <c r="K43" i="16"/>
  <c r="X42" i="16"/>
  <c r="W42" i="16"/>
  <c r="O86" i="16"/>
  <c r="U42" i="16"/>
  <c r="P42" i="16"/>
  <c r="K42" i="16"/>
  <c r="X41" i="16"/>
  <c r="W41" i="16"/>
  <c r="O85" i="16"/>
  <c r="U41" i="16"/>
  <c r="P41" i="16"/>
  <c r="K41" i="16"/>
  <c r="X40" i="16"/>
  <c r="W40" i="16"/>
  <c r="O84" i="16"/>
  <c r="U40" i="16"/>
  <c r="P40" i="16"/>
  <c r="K40" i="16"/>
  <c r="X39" i="16"/>
  <c r="W39" i="16"/>
  <c r="O83" i="16" s="1"/>
  <c r="U39" i="16"/>
  <c r="P39" i="16"/>
  <c r="K39" i="16"/>
  <c r="X38" i="16"/>
  <c r="W38" i="16"/>
  <c r="O82" i="16"/>
  <c r="U38" i="16"/>
  <c r="P38" i="16"/>
  <c r="K38" i="16"/>
  <c r="X37" i="16"/>
  <c r="W37" i="16"/>
  <c r="O81" i="16"/>
  <c r="U37" i="16"/>
  <c r="P37" i="16"/>
  <c r="K37" i="16"/>
  <c r="X36" i="16"/>
  <c r="W36" i="16"/>
  <c r="O80" i="16"/>
  <c r="U36" i="16"/>
  <c r="P36" i="16"/>
  <c r="K36" i="16"/>
  <c r="X35" i="16"/>
  <c r="W35" i="16"/>
  <c r="O79" i="16" s="1"/>
  <c r="U35" i="16"/>
  <c r="P35" i="16"/>
  <c r="K35" i="16"/>
  <c r="X34" i="16"/>
  <c r="W34" i="16"/>
  <c r="O78" i="16"/>
  <c r="U34" i="16"/>
  <c r="P34" i="16"/>
  <c r="K34" i="16"/>
  <c r="X33" i="16"/>
  <c r="W33" i="16"/>
  <c r="O77" i="16"/>
  <c r="U33" i="16"/>
  <c r="P33" i="16"/>
  <c r="K33" i="16"/>
  <c r="X32" i="16"/>
  <c r="W32" i="16"/>
  <c r="O76" i="16"/>
  <c r="U32" i="16"/>
  <c r="P32" i="16"/>
  <c r="K32" i="16"/>
  <c r="X31" i="16"/>
  <c r="W31" i="16"/>
  <c r="O75" i="16" s="1"/>
  <c r="U31" i="16"/>
  <c r="P31" i="16"/>
  <c r="K31" i="16"/>
  <c r="U104" i="15"/>
  <c r="T104" i="15"/>
  <c r="S104" i="15" a="1"/>
  <c r="S104" i="15"/>
  <c r="N104" i="15"/>
  <c r="U103" i="15"/>
  <c r="T103" i="15"/>
  <c r="S103" i="15" a="1"/>
  <c r="S103" i="15"/>
  <c r="N103" i="15"/>
  <c r="U102" i="15"/>
  <c r="T102" i="15"/>
  <c r="S102" i="15" a="1"/>
  <c r="S102" i="15"/>
  <c r="N102" i="15"/>
  <c r="U101" i="15"/>
  <c r="T101" i="15"/>
  <c r="S101" i="15" a="1"/>
  <c r="S101" i="15"/>
  <c r="N101" i="15"/>
  <c r="U100" i="15"/>
  <c r="T100" i="15"/>
  <c r="S100" i="15" a="1"/>
  <c r="S100" i="15"/>
  <c r="N100" i="15"/>
  <c r="U99" i="15"/>
  <c r="T99" i="15"/>
  <c r="S99" i="15" a="1"/>
  <c r="S99" i="15"/>
  <c r="N99" i="15"/>
  <c r="U98" i="15"/>
  <c r="T98" i="15"/>
  <c r="S98" i="15" a="1"/>
  <c r="S98" i="15"/>
  <c r="N98" i="15"/>
  <c r="U97" i="15"/>
  <c r="T97" i="15"/>
  <c r="S97" i="15" a="1"/>
  <c r="S97" i="15"/>
  <c r="N97" i="15"/>
  <c r="U96" i="15"/>
  <c r="T96" i="15"/>
  <c r="S96" i="15" a="1"/>
  <c r="S96" i="15"/>
  <c r="N96" i="15"/>
  <c r="U95" i="15"/>
  <c r="T95" i="15"/>
  <c r="S95" i="15" a="1"/>
  <c r="S95" i="15"/>
  <c r="N95" i="15"/>
  <c r="U94" i="15"/>
  <c r="T94" i="15"/>
  <c r="S94" i="15" a="1"/>
  <c r="S94" i="15"/>
  <c r="N94" i="15"/>
  <c r="U93" i="15"/>
  <c r="T93" i="15"/>
  <c r="S93" i="15" a="1"/>
  <c r="S93" i="15"/>
  <c r="N93" i="15"/>
  <c r="U92" i="15"/>
  <c r="T92" i="15"/>
  <c r="S92" i="15" a="1"/>
  <c r="S92" i="15"/>
  <c r="N92" i="15"/>
  <c r="U91" i="15"/>
  <c r="T91" i="15"/>
  <c r="S91" i="15" a="1"/>
  <c r="S91" i="15"/>
  <c r="N91" i="15"/>
  <c r="U90" i="15"/>
  <c r="T90" i="15"/>
  <c r="S90" i="15" a="1"/>
  <c r="S90" i="15"/>
  <c r="N90" i="15"/>
  <c r="U89" i="15"/>
  <c r="T89" i="15"/>
  <c r="S89" i="15" a="1"/>
  <c r="S89" i="15"/>
  <c r="N89" i="15"/>
  <c r="U88" i="15"/>
  <c r="T88" i="15"/>
  <c r="S88" i="15" a="1"/>
  <c r="S88" i="15"/>
  <c r="N88" i="15"/>
  <c r="U87" i="15"/>
  <c r="T87" i="15"/>
  <c r="S87" i="15" a="1"/>
  <c r="S87" i="15"/>
  <c r="N87" i="15"/>
  <c r="U86" i="15"/>
  <c r="T86" i="15"/>
  <c r="S86" i="15" a="1"/>
  <c r="S86" i="15"/>
  <c r="N86" i="15"/>
  <c r="U85" i="15"/>
  <c r="T85" i="15"/>
  <c r="S85" i="15" a="1"/>
  <c r="S85" i="15"/>
  <c r="N85" i="15"/>
  <c r="U84" i="15"/>
  <c r="T84" i="15"/>
  <c r="S84" i="15" a="1"/>
  <c r="S84" i="15"/>
  <c r="N84" i="15"/>
  <c r="U83" i="15"/>
  <c r="T83" i="15"/>
  <c r="S83" i="15" a="1"/>
  <c r="S83" i="15"/>
  <c r="N83" i="15"/>
  <c r="U82" i="15"/>
  <c r="T82" i="15"/>
  <c r="S82" i="15" a="1"/>
  <c r="S82" i="15"/>
  <c r="N82" i="15"/>
  <c r="U81" i="15"/>
  <c r="T81" i="15"/>
  <c r="S81" i="15" a="1"/>
  <c r="S81" i="15"/>
  <c r="N81" i="15"/>
  <c r="U80" i="15"/>
  <c r="T80" i="15"/>
  <c r="S80" i="15" a="1"/>
  <c r="S80" i="15"/>
  <c r="N80" i="15"/>
  <c r="U79" i="15"/>
  <c r="T79" i="15"/>
  <c r="S79" i="15" a="1"/>
  <c r="S79" i="15"/>
  <c r="N79" i="15"/>
  <c r="U78" i="15"/>
  <c r="T78" i="15"/>
  <c r="S78" i="15" a="1"/>
  <c r="S78" i="15"/>
  <c r="N78" i="15"/>
  <c r="U77" i="15"/>
  <c r="T77" i="15"/>
  <c r="S77" i="15" a="1"/>
  <c r="S77" i="15"/>
  <c r="N77" i="15"/>
  <c r="U76" i="15"/>
  <c r="T76" i="15"/>
  <c r="S76" i="15" a="1"/>
  <c r="S76" i="15"/>
  <c r="N76" i="15"/>
  <c r="U75" i="15"/>
  <c r="T75" i="15"/>
  <c r="S75" i="15" a="1"/>
  <c r="S75" i="15"/>
  <c r="N75" i="15"/>
  <c r="X60" i="15"/>
  <c r="W60" i="15"/>
  <c r="O104" i="15"/>
  <c r="U60" i="15"/>
  <c r="P60" i="15"/>
  <c r="K60" i="15"/>
  <c r="X59" i="15"/>
  <c r="W59" i="15"/>
  <c r="O103" i="15"/>
  <c r="U59" i="15"/>
  <c r="P59" i="15"/>
  <c r="K59" i="15"/>
  <c r="X58" i="15"/>
  <c r="W58" i="15"/>
  <c r="O102" i="15" s="1"/>
  <c r="U58" i="15"/>
  <c r="P58" i="15"/>
  <c r="K58" i="15"/>
  <c r="X57" i="15"/>
  <c r="W57" i="15"/>
  <c r="O101" i="15"/>
  <c r="U57" i="15"/>
  <c r="P57" i="15"/>
  <c r="K57" i="15"/>
  <c r="X56" i="15"/>
  <c r="W56" i="15"/>
  <c r="O100" i="15"/>
  <c r="U56" i="15"/>
  <c r="P56" i="15"/>
  <c r="K56" i="15"/>
  <c r="X55" i="15"/>
  <c r="W55" i="15"/>
  <c r="O99" i="15"/>
  <c r="U55" i="15"/>
  <c r="P55" i="15"/>
  <c r="K55" i="15"/>
  <c r="X54" i="15"/>
  <c r="W54" i="15"/>
  <c r="O98" i="15" s="1"/>
  <c r="U54" i="15"/>
  <c r="P54" i="15"/>
  <c r="K54" i="15"/>
  <c r="X53" i="15"/>
  <c r="W53" i="15"/>
  <c r="O97" i="15"/>
  <c r="U53" i="15"/>
  <c r="P53" i="15"/>
  <c r="K53" i="15"/>
  <c r="X52" i="15"/>
  <c r="W52" i="15"/>
  <c r="O96" i="15"/>
  <c r="U52" i="15"/>
  <c r="P52" i="15"/>
  <c r="K52" i="15"/>
  <c r="X51" i="15"/>
  <c r="W51" i="15"/>
  <c r="O95" i="15"/>
  <c r="U51" i="15"/>
  <c r="P51" i="15"/>
  <c r="K51" i="15"/>
  <c r="X50" i="15"/>
  <c r="W50" i="15"/>
  <c r="O94" i="15" s="1"/>
  <c r="U50" i="15"/>
  <c r="P50" i="15"/>
  <c r="K50" i="15"/>
  <c r="X49" i="15"/>
  <c r="W49" i="15"/>
  <c r="O93" i="15"/>
  <c r="U49" i="15"/>
  <c r="P49" i="15"/>
  <c r="K49" i="15"/>
  <c r="X48" i="15"/>
  <c r="W48" i="15"/>
  <c r="O92" i="15"/>
  <c r="U48" i="15"/>
  <c r="P48" i="15"/>
  <c r="K48" i="15"/>
  <c r="X47" i="15"/>
  <c r="W47" i="15"/>
  <c r="O91" i="15"/>
  <c r="U47" i="15"/>
  <c r="P47" i="15"/>
  <c r="K47" i="15"/>
  <c r="X46" i="15"/>
  <c r="W46" i="15"/>
  <c r="O90" i="15" s="1"/>
  <c r="U46" i="15"/>
  <c r="P46" i="15"/>
  <c r="K46" i="15"/>
  <c r="X45" i="15"/>
  <c r="W45" i="15"/>
  <c r="O89" i="15"/>
  <c r="U45" i="15"/>
  <c r="P45" i="15"/>
  <c r="K45" i="15"/>
  <c r="X44" i="15"/>
  <c r="W44" i="15"/>
  <c r="O88" i="15"/>
  <c r="U44" i="15"/>
  <c r="P44" i="15"/>
  <c r="K44" i="15"/>
  <c r="X43" i="15"/>
  <c r="W43" i="15"/>
  <c r="O87" i="15"/>
  <c r="U43" i="15"/>
  <c r="P43" i="15"/>
  <c r="K43" i="15"/>
  <c r="X42" i="15"/>
  <c r="W42" i="15"/>
  <c r="O86" i="15" s="1"/>
  <c r="U42" i="15"/>
  <c r="P42" i="15"/>
  <c r="K42" i="15"/>
  <c r="X41" i="15"/>
  <c r="W41" i="15"/>
  <c r="O85" i="15"/>
  <c r="U41" i="15"/>
  <c r="P41" i="15"/>
  <c r="K41" i="15"/>
  <c r="X40" i="15"/>
  <c r="W40" i="15"/>
  <c r="O84" i="15"/>
  <c r="U40" i="15"/>
  <c r="P40" i="15"/>
  <c r="K40" i="15"/>
  <c r="X39" i="15"/>
  <c r="W39" i="15"/>
  <c r="O83" i="15"/>
  <c r="U39" i="15"/>
  <c r="P39" i="15"/>
  <c r="K39" i="15"/>
  <c r="X38" i="15"/>
  <c r="W38" i="15"/>
  <c r="O82" i="15" s="1"/>
  <c r="U38" i="15"/>
  <c r="P38" i="15"/>
  <c r="K38" i="15"/>
  <c r="X37" i="15"/>
  <c r="W37" i="15"/>
  <c r="O81" i="15"/>
  <c r="U37" i="15"/>
  <c r="P37" i="15"/>
  <c r="K37" i="15"/>
  <c r="X36" i="15"/>
  <c r="W36" i="15"/>
  <c r="O80" i="15"/>
  <c r="U36" i="15"/>
  <c r="P36" i="15"/>
  <c r="K36" i="15"/>
  <c r="X35" i="15"/>
  <c r="W35" i="15"/>
  <c r="O79" i="15"/>
  <c r="U35" i="15"/>
  <c r="P35" i="15"/>
  <c r="K35" i="15"/>
  <c r="X34" i="15"/>
  <c r="W34" i="15"/>
  <c r="O78" i="15" s="1"/>
  <c r="U34" i="15"/>
  <c r="P34" i="15"/>
  <c r="K34" i="15"/>
  <c r="X33" i="15"/>
  <c r="W33" i="15"/>
  <c r="O77" i="15"/>
  <c r="U33" i="15"/>
  <c r="P33" i="15"/>
  <c r="K33" i="15"/>
  <c r="X32" i="15"/>
  <c r="W32" i="15"/>
  <c r="O76" i="15"/>
  <c r="U32" i="15"/>
  <c r="P32" i="15"/>
  <c r="K32" i="15"/>
  <c r="X31" i="15"/>
  <c r="W31" i="15"/>
  <c r="O75" i="15"/>
  <c r="U31" i="15"/>
  <c r="P31" i="15"/>
  <c r="K31" i="15"/>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P31" i="10"/>
  <c r="P32" i="10"/>
  <c r="P33" i="10"/>
  <c r="W33" i="10"/>
  <c r="O77" i="10" s="1"/>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K31" i="10"/>
  <c r="W31" i="10"/>
  <c r="O75"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U104" i="10"/>
  <c r="T104" i="10"/>
  <c r="S104" i="10" a="1"/>
  <c r="S104" i="10"/>
  <c r="N104" i="10"/>
  <c r="U103" i="10"/>
  <c r="T103" i="10"/>
  <c r="S103" i="10" a="1"/>
  <c r="S103" i="10"/>
  <c r="W59" i="10"/>
  <c r="O103" i="10"/>
  <c r="N103" i="10"/>
  <c r="U102" i="10"/>
  <c r="T102" i="10"/>
  <c r="S102" i="10" a="1"/>
  <c r="S102" i="10"/>
  <c r="N102" i="10"/>
  <c r="U101" i="10"/>
  <c r="T101" i="10"/>
  <c r="S101" i="10" a="1"/>
  <c r="S101" i="10"/>
  <c r="W57" i="10"/>
  <c r="O101" i="10"/>
  <c r="N101" i="10"/>
  <c r="U100" i="10"/>
  <c r="T100" i="10"/>
  <c r="S100" i="10" a="1"/>
  <c r="S100" i="10"/>
  <c r="N100" i="10"/>
  <c r="U99" i="10"/>
  <c r="T99" i="10"/>
  <c r="S99" i="10" a="1"/>
  <c r="S99" i="10"/>
  <c r="W55" i="10"/>
  <c r="O99" i="10"/>
  <c r="N99" i="10"/>
  <c r="U98" i="10"/>
  <c r="T98" i="10"/>
  <c r="S98" i="10" a="1"/>
  <c r="S98" i="10"/>
  <c r="N98" i="10"/>
  <c r="U97" i="10"/>
  <c r="T97" i="10"/>
  <c r="S97" i="10" a="1"/>
  <c r="S97" i="10"/>
  <c r="W53" i="10"/>
  <c r="O97" i="10"/>
  <c r="N97" i="10"/>
  <c r="U96" i="10"/>
  <c r="T96" i="10"/>
  <c r="S96" i="10" a="1"/>
  <c r="S96" i="10"/>
  <c r="N96" i="10"/>
  <c r="U95" i="10"/>
  <c r="T95" i="10"/>
  <c r="S95" i="10" a="1"/>
  <c r="S95" i="10"/>
  <c r="W51" i="10"/>
  <c r="O95" i="10"/>
  <c r="N95" i="10"/>
  <c r="U94" i="10"/>
  <c r="T94" i="10"/>
  <c r="S94" i="10" a="1"/>
  <c r="S94" i="10"/>
  <c r="N94" i="10"/>
  <c r="U93" i="10"/>
  <c r="T93" i="10"/>
  <c r="S93" i="10" a="1"/>
  <c r="S93" i="10"/>
  <c r="W49" i="10"/>
  <c r="O93" i="10"/>
  <c r="N93" i="10"/>
  <c r="U92" i="10"/>
  <c r="T92" i="10"/>
  <c r="S92" i="10" a="1"/>
  <c r="S92" i="10"/>
  <c r="N92" i="10"/>
  <c r="U91" i="10"/>
  <c r="T91" i="10"/>
  <c r="S91" i="10" a="1"/>
  <c r="S91" i="10"/>
  <c r="W47" i="10"/>
  <c r="O91" i="10"/>
  <c r="N91" i="10"/>
  <c r="U90" i="10"/>
  <c r="T90" i="10"/>
  <c r="S90" i="10" a="1"/>
  <c r="S90" i="10"/>
  <c r="N90" i="10"/>
  <c r="U89" i="10"/>
  <c r="T89" i="10"/>
  <c r="S89" i="10" a="1"/>
  <c r="S89" i="10"/>
  <c r="W45" i="10"/>
  <c r="O89" i="10"/>
  <c r="N89" i="10"/>
  <c r="U88" i="10"/>
  <c r="T88" i="10"/>
  <c r="S88" i="10" a="1"/>
  <c r="S88" i="10"/>
  <c r="N88" i="10"/>
  <c r="U87" i="10"/>
  <c r="T87" i="10"/>
  <c r="S87" i="10" a="1"/>
  <c r="S87" i="10"/>
  <c r="N87" i="10"/>
  <c r="U86" i="10"/>
  <c r="T86" i="10"/>
  <c r="S86" i="10" a="1"/>
  <c r="S86" i="10"/>
  <c r="N86" i="10"/>
  <c r="U85" i="10"/>
  <c r="T85" i="10"/>
  <c r="S85" i="10"/>
  <c r="S85" i="10" a="1"/>
  <c r="N85" i="10"/>
  <c r="U84" i="10"/>
  <c r="T84" i="10"/>
  <c r="S84" i="10" a="1"/>
  <c r="S84" i="10"/>
  <c r="N84" i="10"/>
  <c r="U83" i="10"/>
  <c r="T83" i="10"/>
  <c r="S83" i="10"/>
  <c r="S83" i="10" a="1"/>
  <c r="W39" i="10"/>
  <c r="O83" i="10"/>
  <c r="N83" i="10"/>
  <c r="U82" i="10"/>
  <c r="T82" i="10"/>
  <c r="S82" i="10" a="1"/>
  <c r="S82" i="10"/>
  <c r="N82" i="10"/>
  <c r="U81" i="10"/>
  <c r="T81" i="10"/>
  <c r="S81" i="10"/>
  <c r="S81" i="10" a="1"/>
  <c r="N81" i="10"/>
  <c r="U80" i="10"/>
  <c r="T80" i="10"/>
  <c r="S80" i="10" a="1"/>
  <c r="S80" i="10"/>
  <c r="N80" i="10"/>
  <c r="U79" i="10"/>
  <c r="T79" i="10"/>
  <c r="S79" i="10" a="1"/>
  <c r="S79" i="10"/>
  <c r="N79" i="10"/>
  <c r="U78" i="10"/>
  <c r="T78" i="10"/>
  <c r="S78" i="10" a="1"/>
  <c r="S78" i="10"/>
  <c r="W34" i="10"/>
  <c r="O78" i="10" s="1"/>
  <c r="N78" i="10"/>
  <c r="U77" i="10"/>
  <c r="S77" i="10" a="1"/>
  <c r="S77" i="10"/>
  <c r="N77" i="10"/>
  <c r="U76" i="10"/>
  <c r="N76" i="10"/>
  <c r="S76" i="10" a="1"/>
  <c r="S76" i="10"/>
  <c r="U75" i="10"/>
  <c r="N75" i="10"/>
  <c r="S75" i="10" a="1"/>
  <c r="S75" i="10"/>
  <c r="X60" i="10"/>
  <c r="W60" i="10"/>
  <c r="O104" i="10" s="1"/>
  <c r="X59" i="10"/>
  <c r="X58" i="10"/>
  <c r="W58" i="10"/>
  <c r="O102" i="10"/>
  <c r="X57" i="10"/>
  <c r="X56" i="10"/>
  <c r="W56" i="10"/>
  <c r="O100" i="10" s="1"/>
  <c r="X55" i="10"/>
  <c r="X54" i="10"/>
  <c r="W54" i="10"/>
  <c r="O98" i="10"/>
  <c r="X53" i="10"/>
  <c r="X52" i="10"/>
  <c r="W52" i="10"/>
  <c r="O96" i="10" s="1"/>
  <c r="X51" i="10"/>
  <c r="X50" i="10"/>
  <c r="W50" i="10"/>
  <c r="O94" i="10"/>
  <c r="X49" i="10"/>
  <c r="X48" i="10"/>
  <c r="W48" i="10"/>
  <c r="O92" i="10" s="1"/>
  <c r="X47" i="10"/>
  <c r="X46" i="10"/>
  <c r="W46" i="10"/>
  <c r="O90" i="10"/>
  <c r="X45" i="10"/>
  <c r="X44" i="10"/>
  <c r="W44" i="10"/>
  <c r="O88" i="10" s="1"/>
  <c r="X43" i="10"/>
  <c r="W43" i="10"/>
  <c r="O87" i="10" s="1"/>
  <c r="X42" i="10"/>
  <c r="W42" i="10"/>
  <c r="O86" i="10"/>
  <c r="X41" i="10"/>
  <c r="W41" i="10"/>
  <c r="O85" i="10"/>
  <c r="X40" i="10"/>
  <c r="W40" i="10"/>
  <c r="O84" i="10"/>
  <c r="X39" i="10"/>
  <c r="X38" i="10"/>
  <c r="W38" i="10"/>
  <c r="O82" i="10" s="1"/>
  <c r="X37" i="10"/>
  <c r="W37" i="10"/>
  <c r="O81" i="10" s="1"/>
  <c r="X36" i="10"/>
  <c r="W36" i="10"/>
  <c r="O80" i="10"/>
  <c r="X35" i="10"/>
  <c r="W35" i="10"/>
  <c r="O79" i="10"/>
  <c r="X34" i="10"/>
  <c r="T75" i="10"/>
  <c r="T76" i="10"/>
  <c r="T77" i="10"/>
  <c r="X33" i="10"/>
  <c r="X32" i="10"/>
  <c r="X31" i="10"/>
  <c r="W32" i="10"/>
  <c r="O76" i="10"/>
  <c r="AA72" i="15" l="1" a="1"/>
  <c r="AA72" i="15" s="1"/>
  <c r="AA75" i="10" a="1"/>
  <c r="AA75" i="10" s="1"/>
  <c r="AA72" i="10" a="1"/>
  <c r="AA72" i="10" s="1"/>
  <c r="AA86" i="16" a="1"/>
  <c r="AA86" i="16" s="1"/>
  <c r="AA87" i="16" s="1"/>
  <c r="AA75" i="16" a="1"/>
  <c r="AA75" i="16" s="1"/>
  <c r="AA79" i="16" a="1"/>
  <c r="AA79" i="16" s="1"/>
  <c r="AA72" i="16" a="1"/>
  <c r="AA72" i="16" s="1"/>
  <c r="AA73" i="16" a="1"/>
  <c r="AA73" i="16" s="1"/>
  <c r="AA74" i="16" a="1"/>
  <c r="AA74" i="16" s="1"/>
  <c r="AA74" i="10" a="1"/>
  <c r="AA74" i="10" s="1"/>
  <c r="AA75" i="15" a="1"/>
  <c r="AA75" i="15" s="1"/>
  <c r="AA74" i="15" a="1"/>
  <c r="AA74" i="15" s="1"/>
  <c r="AA86" i="10" a="1"/>
  <c r="AA86" i="10" s="1"/>
  <c r="AA87" i="10" s="1"/>
  <c r="AA73" i="10" a="1"/>
  <c r="AA73" i="10" s="1"/>
  <c r="AA79" i="15" a="1"/>
  <c r="AA79" i="15" s="1"/>
  <c r="AA86" i="15" a="1"/>
  <c r="AA86" i="15" s="1"/>
  <c r="AA87" i="15" s="1"/>
  <c r="AA79" i="10" a="1"/>
  <c r="AA79" i="10" s="1"/>
  <c r="AA73" i="15" a="1"/>
  <c r="AA73" i="15" s="1"/>
</calcChain>
</file>

<file path=xl/sharedStrings.xml><?xml version="1.0" encoding="utf-8"?>
<sst xmlns="http://schemas.openxmlformats.org/spreadsheetml/2006/main" count="237" uniqueCount="33">
  <si>
    <t>Date</t>
  </si>
  <si>
    <t>Include</t>
  </si>
  <si>
    <t>Yes</t>
  </si>
  <si>
    <t>No</t>
  </si>
  <si>
    <t>Sensor Unscaled</t>
  </si>
  <si>
    <t>Time</t>
  </si>
  <si>
    <t>Sample 1</t>
  </si>
  <si>
    <t>Bowl Weight</t>
  </si>
  <si>
    <t>Sample 2</t>
  </si>
  <si>
    <t>Sample 3</t>
  </si>
  <si>
    <t>Deviation</t>
  </si>
  <si>
    <t>Moisture%</t>
  </si>
  <si>
    <t xml:space="preserve">Standard moisture% error </t>
  </si>
  <si>
    <t>User</t>
  </si>
  <si>
    <t>Test Number</t>
  </si>
  <si>
    <t>Sensor US</t>
  </si>
  <si>
    <t>Wet Weight</t>
  </si>
  <si>
    <t>Dry Weight</t>
  </si>
  <si>
    <t>Moisture spread</t>
  </si>
  <si>
    <t>Gradient (B)</t>
  </si>
  <si>
    <t>Intercept (C )</t>
  </si>
  <si>
    <t>Calibration points used</t>
  </si>
  <si>
    <t>Enter Sensor US Value</t>
  </si>
  <si>
    <t>Test details</t>
  </si>
  <si>
    <t>Average value of samples</t>
  </si>
  <si>
    <t xml:space="preserve">Sensor </t>
  </si>
  <si>
    <t>Results</t>
  </si>
  <si>
    <t>Notes</t>
  </si>
  <si>
    <t>Information</t>
  </si>
  <si>
    <t>Forecast Moisture %</t>
  </si>
  <si>
    <t>Sensor Name</t>
  </si>
  <si>
    <t>Calibration Name</t>
  </si>
  <si>
    <t>Test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</si>
</sst>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theme="1"/>
      <name val="Calibri"/>
      <family val="2"/>
      <scheme val="minor"/>
    </font>
    <font>
      <sz val="11"/>
      <color indexed="8"/>
      <name val="Calibri"/>
      <family val="2"/>
    </font>
    <font>
      <b/>
      <sz val="11"/>
      <color indexed="63"/>
      <name val="Calibri"/>
      <family val="2"/>
    </font>
    <font>
      <sz val="12"/>
      <color indexed="8"/>
      <name val="Calibri"/>
      <family val="2"/>
    </font>
    <font>
      <sz val="22"/>
      <color indexed="62"/>
      <name val="Calibri"/>
      <family val="2"/>
    </font>
    <font>
      <sz val="16"/>
      <color indexed="62"/>
      <name val="Calibri"/>
      <family val="2"/>
    </font>
    <font>
      <sz val="16"/>
      <color indexed="8"/>
      <name val="Calibri"/>
      <family val="2"/>
    </font>
    <font>
      <b/>
      <sz val="24"/>
      <color indexed="63"/>
      <name val="Calibri"/>
      <family val="2"/>
    </font>
    <font>
      <sz val="14"/>
      <color indexed="62"/>
      <name val="Calibri"/>
      <family val="2"/>
    </font>
    <font>
      <sz val="11"/>
      <color theme="1"/>
      <name val="Calibri"/>
      <family val="2"/>
      <scheme val="minor"/>
    </font>
    <font>
      <sz val="11"/>
      <color theme="0"/>
      <name val="Calibri"/>
      <family val="2"/>
      <scheme val="minor"/>
    </font>
    <font>
      <sz val="11"/>
      <color rgb="FF3F3F76"/>
      <name val="Calibri"/>
      <family val="2"/>
      <scheme val="minor"/>
    </font>
    <font>
      <b/>
      <sz val="11"/>
      <color rgb="FF3F3F3F"/>
      <name val="Calibri"/>
      <family val="2"/>
      <scheme val="minor"/>
    </font>
    <font>
      <sz val="16"/>
      <color theme="1"/>
      <name val="Calibri"/>
      <family val="2"/>
      <scheme val="minor"/>
    </font>
    <font>
      <b/>
      <sz val="16"/>
      <color rgb="FF3F3F3F"/>
      <name val="Calibri"/>
      <family val="2"/>
      <scheme val="minor"/>
    </font>
    <font>
      <b/>
      <sz val="12"/>
      <color rgb="FF3F3F3F"/>
      <name val="Calibri"/>
      <family val="2"/>
      <scheme val="minor"/>
    </font>
    <font>
      <sz val="12"/>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4" tint="0.39997558519241921"/>
        <bgColor indexed="65"/>
      </patternFill>
    </fill>
    <fill>
      <patternFill patternType="solid">
        <fgColor rgb="FFF2F2F2"/>
      </patternFill>
    </fill>
    <fill>
      <patternFill patternType="solid">
        <fgColor rgb="FFFFCC99"/>
      </patternFill>
    </fill>
    <fill>
      <patternFill patternType="solid">
        <fgColor rgb="FFFFFFCC"/>
      </patternFill>
    </fill>
  </fills>
  <borders count="9">
    <border>
      <left/>
      <right/>
      <top/>
      <bottom/>
      <diagonal/>
    </border>
    <border>
      <left style="thin">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10" borderId="6" applyNumberFormat="0" applyAlignment="0" applyProtection="0"/>
    <xf numFmtId="0" fontId="1" fillId="11" borderId="7" applyNumberFormat="0" applyFont="0" applyAlignment="0" applyProtection="0"/>
    <xf numFmtId="0" fontId="12" fillId="9" borderId="8" applyNumberFormat="0" applyAlignment="0" applyProtection="0"/>
  </cellStyleXfs>
  <cellXfs count="56">
    <xf numFmtId="0" fontId="0" fillId="0" borderId="0" xfId="0"/>
    <xf numFmtId="0" fontId="0" fillId="0" borderId="0" xfId="0" applyNumberFormat="1"/>
    <xf numFmtId="0" fontId="10" fillId="8" borderId="0" xfId="7"/>
    <xf numFmtId="0" fontId="0" fillId="0" borderId="0" xfId="0" applyProtection="1">
      <protection locked="0"/>
    </xf>
    <xf numFmtId="0" fontId="0" fillId="0" borderId="0" xfId="0" applyProtection="1"/>
    <xf numFmtId="0" fontId="2" fillId="11" borderId="7" xfId="9" applyFont="1"/>
    <xf numFmtId="0" fontId="12" fillId="9" borderId="8" xfId="10" applyProtection="1">
      <protection locked="0"/>
    </xf>
    <xf numFmtId="2" fontId="0" fillId="0" borderId="0" xfId="0" applyNumberFormat="1"/>
    <xf numFmtId="0" fontId="1" fillId="10" borderId="6" xfId="8" applyFont="1" applyProtection="1">
      <protection locked="0"/>
    </xf>
    <xf numFmtId="0" fontId="0" fillId="0" borderId="0" xfId="0" applyFont="1" applyAlignment="1">
      <alignment horizontal="center"/>
    </xf>
    <xf numFmtId="0" fontId="1" fillId="5" borderId="0" xfId="4" applyFont="1" applyAlignment="1" applyProtection="1">
      <alignment horizontal="center"/>
    </xf>
    <xf numFmtId="0" fontId="1" fillId="5" borderId="0" xfId="4" applyNumberFormat="1" applyFont="1" applyAlignment="1" applyProtection="1">
      <alignment horizontal="center"/>
    </xf>
    <xf numFmtId="0" fontId="1" fillId="10" borderId="6" xfId="8" applyFont="1" applyAlignment="1">
      <alignment horizontal="center"/>
    </xf>
    <xf numFmtId="2" fontId="0" fillId="0" borderId="0" xfId="0" applyNumberFormat="1" applyFont="1" applyAlignment="1" applyProtection="1">
      <alignment horizontal="center"/>
      <protection locked="0"/>
    </xf>
    <xf numFmtId="0" fontId="0" fillId="0" borderId="0" xfId="0" applyFont="1" applyAlignment="1" applyProtection="1">
      <alignment horizontal="center"/>
    </xf>
    <xf numFmtId="0" fontId="0" fillId="0" borderId="0" xfId="0" applyFont="1" applyAlignment="1" applyProtection="1">
      <alignment horizontal="center"/>
      <protection locked="0"/>
    </xf>
    <xf numFmtId="0" fontId="0" fillId="0" borderId="0" xfId="0" applyNumberFormat="1" applyFont="1" applyAlignment="1" applyProtection="1">
      <alignment horizontal="center"/>
    </xf>
    <xf numFmtId="0" fontId="0" fillId="0" borderId="0" xfId="0" applyAlignment="1"/>
    <xf numFmtId="0" fontId="3" fillId="10" borderId="6" xfId="8" applyFont="1" applyAlignment="1">
      <alignment horizontal="center"/>
    </xf>
    <xf numFmtId="14" fontId="1" fillId="10" borderId="6" xfId="8" applyNumberFormat="1" applyFont="1" applyProtection="1">
      <protection locked="0"/>
    </xf>
    <xf numFmtId="20" fontId="1" fillId="10" borderId="6" xfId="8" applyNumberFormat="1" applyFont="1" applyProtection="1">
      <protection locked="0"/>
    </xf>
    <xf numFmtId="22" fontId="0" fillId="0" borderId="0" xfId="0" applyNumberFormat="1"/>
    <xf numFmtId="164" fontId="0" fillId="0" borderId="0" xfId="0" applyNumberFormat="1"/>
    <xf numFmtId="2" fontId="12" fillId="9" borderId="8" xfId="10" applyNumberFormat="1" applyAlignment="1" applyProtection="1">
      <alignment horizontal="center"/>
      <protection locked="0"/>
    </xf>
    <xf numFmtId="0" fontId="9" fillId="2" borderId="0" xfId="1"/>
    <xf numFmtId="0" fontId="12" fillId="9" borderId="8" xfId="10" applyNumberFormat="1"/>
    <xf numFmtId="0" fontId="12" fillId="9" borderId="8" xfId="10"/>
    <xf numFmtId="0" fontId="9" fillId="4" borderId="7" xfId="3" applyBorder="1"/>
    <xf numFmtId="0" fontId="13" fillId="2" borderId="0" xfId="1" applyFont="1"/>
    <xf numFmtId="0" fontId="14" fillId="9" borderId="8" xfId="10" applyFont="1" applyAlignment="1">
      <alignment horizontal="center" vertical="center"/>
    </xf>
    <xf numFmtId="0" fontId="15" fillId="9" borderId="8" xfId="10" applyFont="1" applyAlignment="1">
      <alignment horizontal="center"/>
    </xf>
    <xf numFmtId="0" fontId="16" fillId="3" borderId="1" xfId="2" applyFont="1" applyBorder="1" applyAlignment="1">
      <alignment horizontal="center"/>
    </xf>
    <xf numFmtId="0" fontId="16" fillId="6" borderId="1" xfId="5" applyFont="1" applyBorder="1" applyAlignment="1">
      <alignment horizontal="center"/>
    </xf>
    <xf numFmtId="0" fontId="16" fillId="7" borderId="1" xfId="6" applyFont="1" applyBorder="1" applyAlignment="1">
      <alignment horizontal="center"/>
    </xf>
    <xf numFmtId="0" fontId="16" fillId="7" borderId="0" xfId="6" applyFont="1" applyBorder="1" applyAlignment="1">
      <alignment horizontal="center"/>
    </xf>
    <xf numFmtId="0" fontId="16" fillId="7" borderId="0" xfId="6" applyFont="1" applyAlignment="1">
      <alignment horizontal="center"/>
    </xf>
    <xf numFmtId="0" fontId="16" fillId="5" borderId="0" xfId="4" applyFont="1" applyAlignment="1">
      <alignment horizontal="center"/>
    </xf>
    <xf numFmtId="0" fontId="0" fillId="0" borderId="0" xfId="0" applyAlignment="1"/>
    <xf numFmtId="0" fontId="11" fillId="10" borderId="6" xfId="8" applyAlignment="1" applyProtection="1">
      <alignment horizontal="center"/>
      <protection locked="0"/>
    </xf>
    <xf numFmtId="0" fontId="13" fillId="5" borderId="0" xfId="4" applyFont="1" applyAlignment="1">
      <alignment horizontal="center" vertical="center"/>
    </xf>
    <xf numFmtId="0" fontId="13" fillId="5" borderId="5" xfId="4" applyFont="1" applyBorder="1" applyAlignment="1">
      <alignment horizontal="center" vertical="center"/>
    </xf>
    <xf numFmtId="0" fontId="5" fillId="10" borderId="2" xfId="8" applyFont="1" applyBorder="1" applyAlignment="1">
      <alignment horizontal="center" vertical="center"/>
    </xf>
    <xf numFmtId="0" fontId="0" fillId="0" borderId="3" xfId="0" applyBorder="1" applyAlignment="1"/>
    <xf numFmtId="0" fontId="8" fillId="10" borderId="6" xfId="8" applyFont="1" applyAlignment="1">
      <alignment horizontal="center"/>
    </xf>
    <xf numFmtId="0" fontId="6" fillId="10" borderId="2" xfId="8"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3" borderId="0" xfId="2" applyFont="1" applyAlignment="1">
      <alignment horizontal="center" vertical="center"/>
    </xf>
    <xf numFmtId="0" fontId="13" fillId="6" borderId="0" xfId="5" applyFont="1" applyAlignment="1">
      <alignment horizontal="center" vertical="center"/>
    </xf>
    <xf numFmtId="0" fontId="13" fillId="7" borderId="0" xfId="6" applyFont="1" applyAlignment="1">
      <alignment horizontal="center" vertical="center"/>
    </xf>
    <xf numFmtId="0" fontId="4" fillId="10" borderId="6" xfId="8" applyFont="1" applyAlignment="1"/>
    <xf numFmtId="0" fontId="7" fillId="9" borderId="8" xfId="10" applyFont="1" applyAlignment="1" applyProtection="1">
      <alignment shrinkToFit="1"/>
      <protection locked="0"/>
    </xf>
    <xf numFmtId="0" fontId="7" fillId="9" borderId="8" xfId="10" applyFont="1" applyAlignment="1">
      <alignment shrinkToFit="1"/>
    </xf>
    <xf numFmtId="0" fontId="4" fillId="10" borderId="1" xfId="8" applyFont="1" applyBorder="1" applyAlignment="1"/>
    <xf numFmtId="0" fontId="4" fillId="10" borderId="0" xfId="8" applyFont="1" applyBorder="1" applyAlignment="1"/>
    <xf numFmtId="0" fontId="0" fillId="0" borderId="0" xfId="0" applyAlignment="1"/>
  </cellXfs>
  <cellStyles count="11">
    <cellStyle name="20% - Accent1" xfId="1" builtinId="30"/>
    <cellStyle name="20% - Accent3" xfId="2" builtinId="38"/>
    <cellStyle name="20% - Accent5" xfId="3" builtinId="46"/>
    <cellStyle name="40% - Accent1" xfId="4" builtinId="31"/>
    <cellStyle name="40% - Accent2" xfId="5" builtinId="35"/>
    <cellStyle name="40% - Accent4" xfId="6" builtinId="43"/>
    <cellStyle name="60% - Accent1" xfId="7" builtinId="32"/>
    <cellStyle name="Input" xfId="8" builtinId="20"/>
    <cellStyle name="Normal" xfId="0" builtinId="0"/>
    <cellStyle name="Note" xfId="9" builtinId="10"/>
    <cellStyle name="Output" xfId="10" builtinId="21"/>
  </cellStyles>
  <dxfs count="195">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border outline="0">
        <left style="thin">
          <color rgb="FF7F7F7F"/>
        </left>
        <right/>
      </border>
      <protection locked="0" hidden="0"/>
    </dxf>
    <dxf>
      <border diagonalUp="0" diagonalDown="0" outline="0">
        <left style="double">
          <color rgb="FF3F3F3F"/>
        </left>
        <right style="double">
          <color rgb="FF3F3F3F"/>
        </right>
        <top style="double">
          <color rgb="FF3F3F3F"/>
        </top>
        <bottom style="double">
          <color rgb="FF3F3F3F"/>
        </bottom>
      </border>
    </dxf>
    <dxf>
      <numFmt numFmtId="2" formatCode="0.00"/>
      <alignment horizontal="center" vertical="bottom" textRotation="0" wrapText="0" indent="0" justifyLastLine="0" shrinkToFit="0" readingOrder="0"/>
      <protection locked="0" hidden="0"/>
    </dxf>
    <dxf>
      <font>
        <strike val="0"/>
        <outline val="0"/>
        <shadow val="0"/>
        <u val="none"/>
        <vertAlign val="baseline"/>
        <sz val="11"/>
        <color theme="1"/>
        <name val="Calibri"/>
        <scheme val="minor"/>
      </font>
      <border outline="0">
        <right style="thin">
          <color rgb="FF7F7F7F"/>
        </right>
      </border>
      <protection locked="0" hidden="0"/>
    </dxf>
    <dxf>
      <font>
        <strike val="0"/>
        <outline val="0"/>
        <shadow val="0"/>
        <u val="none"/>
        <vertAlign val="baseline"/>
        <sz val="11"/>
        <color theme="1"/>
        <name val="Calibri"/>
        <scheme val="minor"/>
      </font>
      <numFmt numFmtId="19" formatCode="dd/mm/yyyy"/>
      <protection locked="0" hidden="0"/>
    </dxf>
    <dxf>
      <numFmt numFmtId="0" formatCode="General"/>
    </dxf>
    <dxf>
      <numFmt numFmtId="0" formatCode="General"/>
    </dxf>
    <dxf>
      <numFmt numFmtId="2" formatCode="0.00"/>
    </dxf>
    <dxf>
      <numFmt numFmtId="0" formatCode="General"/>
    </dxf>
    <dxf>
      <protection locked="0" hidden="0"/>
    </dxf>
    <dxf>
      <numFmt numFmtId="0" formatCode="General"/>
    </dxf>
    <dxf>
      <numFmt numFmtId="2" formatCode="0.00"/>
    </dxf>
    <dxf>
      <numFmt numFmtId="0" formatCode="General"/>
    </dxf>
    <dxf>
      <font>
        <color theme="1"/>
      </font>
      <fill>
        <patternFill>
          <bgColor rgb="FF00B050"/>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border outline="0">
        <left style="thin">
          <color rgb="FF7F7F7F"/>
        </left>
        <right/>
      </border>
      <protection locked="0" hidden="0"/>
    </dxf>
    <dxf>
      <border diagonalUp="0" diagonalDown="0" outline="0">
        <left style="double">
          <color rgb="FF3F3F3F"/>
        </left>
        <right style="double">
          <color rgb="FF3F3F3F"/>
        </right>
        <top style="double">
          <color rgb="FF3F3F3F"/>
        </top>
        <bottom style="double">
          <color rgb="FF3F3F3F"/>
        </bottom>
      </border>
    </dxf>
    <dxf>
      <numFmt numFmtId="2" formatCode="0.00"/>
      <alignment horizontal="center" vertical="bottom" textRotation="0" wrapText="0" indent="0" justifyLastLine="0" shrinkToFit="0" readingOrder="0"/>
      <protection locked="0" hidden="0"/>
    </dxf>
    <dxf>
      <font>
        <strike val="0"/>
        <outline val="0"/>
        <shadow val="0"/>
        <u val="none"/>
        <vertAlign val="baseline"/>
        <sz val="11"/>
        <color theme="1"/>
        <name val="Calibri"/>
        <scheme val="minor"/>
      </font>
      <border outline="0">
        <right style="thin">
          <color rgb="FF7F7F7F"/>
        </right>
      </border>
      <protection locked="0" hidden="0"/>
    </dxf>
    <dxf>
      <font>
        <strike val="0"/>
        <outline val="0"/>
        <shadow val="0"/>
        <u val="none"/>
        <vertAlign val="baseline"/>
        <sz val="11"/>
        <color theme="1"/>
        <name val="Calibri"/>
        <scheme val="minor"/>
      </font>
      <numFmt numFmtId="19" formatCode="dd/mm/yyyy"/>
      <protection locked="0" hidden="0"/>
    </dxf>
    <dxf>
      <numFmt numFmtId="0" formatCode="General"/>
    </dxf>
    <dxf>
      <numFmt numFmtId="0" formatCode="General"/>
    </dxf>
    <dxf>
      <numFmt numFmtId="2" formatCode="0.00"/>
    </dxf>
    <dxf>
      <numFmt numFmtId="0" formatCode="General"/>
    </dxf>
    <dxf>
      <protection locked="0" hidden="0"/>
    </dxf>
    <dxf>
      <numFmt numFmtId="0" formatCode="General"/>
    </dxf>
    <dxf>
      <numFmt numFmtId="2" formatCode="0.00"/>
    </dxf>
    <dxf>
      <numFmt numFmtId="0" formatCode="General"/>
    </dxf>
    <dxf>
      <font>
        <color theme="1"/>
      </font>
      <fill>
        <patternFill>
          <bgColor rgb="FF00B050"/>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alignment horizontal="center" vertical="bottom" textRotation="0" wrapText="0" indent="0" justifyLastLine="0" shrinkToFit="0" readingOrder="0"/>
      <border outline="0">
        <left style="thin">
          <color rgb="FF7F7F7F"/>
        </left>
        <right/>
      </border>
      <protection locked="0" hidden="0"/>
    </dxf>
    <dxf>
      <border diagonalUp="0" diagonalDown="0" outline="0">
        <left style="double">
          <color rgb="FF3F3F3F"/>
        </left>
        <right style="double">
          <color rgb="FF3F3F3F"/>
        </right>
        <top style="double">
          <color rgb="FF3F3F3F"/>
        </top>
        <bottom style="double">
          <color rgb="FF3F3F3F"/>
        </bottom>
      </border>
    </dxf>
    <dxf>
      <numFmt numFmtId="2" formatCode="0.00"/>
      <alignment horizontal="center" vertical="bottom" textRotation="0" wrapText="0" indent="0" justifyLastLine="0" shrinkToFit="0" readingOrder="0"/>
      <protection locked="0" hidden="0"/>
    </dxf>
    <dxf>
      <font>
        <strike val="0"/>
        <outline val="0"/>
        <shadow val="0"/>
        <u val="none"/>
        <vertAlign val="baseline"/>
        <sz val="11"/>
        <color theme="1"/>
        <name val="Calibri"/>
        <scheme val="minor"/>
      </font>
      <border outline="0">
        <right style="thin">
          <color rgb="FF7F7F7F"/>
        </right>
      </border>
      <protection locked="0" hidden="0"/>
    </dxf>
    <dxf>
      <font>
        <strike val="0"/>
        <outline val="0"/>
        <shadow val="0"/>
        <u val="none"/>
        <vertAlign val="baseline"/>
        <sz val="11"/>
        <color theme="1"/>
        <name val="Calibri"/>
        <scheme val="minor"/>
      </font>
      <numFmt numFmtId="19" formatCode="dd/mm/yyyy"/>
      <protection locked="0" hidden="0"/>
    </dxf>
    <dxf>
      <numFmt numFmtId="0" formatCode="General"/>
    </dxf>
    <dxf>
      <numFmt numFmtId="0" formatCode="General"/>
    </dxf>
    <dxf>
      <numFmt numFmtId="2" formatCode="0.00"/>
    </dxf>
    <dxf>
      <numFmt numFmtId="0" formatCode="General"/>
    </dxf>
    <dxf>
      <protection locked="0" hidden="0"/>
    </dxf>
    <dxf>
      <numFmt numFmtId="0" formatCode="General"/>
    </dxf>
    <dxf>
      <numFmt numFmtId="2" formatCode="0.00"/>
    </dxf>
    <dxf>
      <numFmt numFmtId="0" formatCode="General"/>
    </dxf>
    <dxf>
      <font>
        <color theme="1"/>
      </font>
      <fill>
        <patternFill>
          <bgColor rgb="FF00B050"/>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auto="1"/>
      </font>
      <fill>
        <patternFill>
          <bgColor rgb="FFFF0000"/>
        </patternFill>
      </fill>
    </dxf>
    <dxf>
      <font>
        <color auto="1"/>
      </font>
      <fill>
        <patternFill>
          <bgColor rgb="FFFFFF00"/>
        </patternFill>
      </fill>
    </dxf>
    <dxf>
      <font>
        <color auto="1"/>
      </font>
      <fill>
        <patternFill>
          <bgColor rgb="FF00B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Chart</a:t>
            </a:r>
          </a:p>
        </c:rich>
      </c:tx>
      <c:overlay val="0"/>
      <c:spPr>
        <a:noFill/>
        <a:ln w="25400">
          <a:noFill/>
        </a:ln>
      </c:spPr>
    </c:title>
    <c:autoTitleDeleted val="0"/>
    <c:plotArea>
      <c:layout/>
      <c:scatterChart>
        <c:scatterStyle val="lineMarker"/>
        <c:varyColors val="0"/>
        <c:ser>
          <c:idx val="0"/>
          <c:order val="0"/>
          <c:tx>
            <c:v>Calibration</c:v>
          </c:tx>
          <c:spPr>
            <a:ln w="28575">
              <a:noFill/>
            </a:ln>
          </c:spPr>
          <c:trendline>
            <c:trendlineType val="linear"/>
            <c:dispRSqr val="1"/>
            <c:dispEq val="1"/>
            <c:trendlineLbl>
              <c:layout>
                <c:manualLayout>
                  <c:x val="0.29869084143982788"/>
                  <c:y val="-0.1192223059852317"/>
                </c:manualLayout>
              </c:layout>
              <c:numFmt formatCode="General" sourceLinked="0"/>
              <c:spPr>
                <a:noFill/>
                <a:ln w="25400">
                  <a:noFill/>
                </a:ln>
              </c:spPr>
            </c:trendlineLbl>
          </c:trendline>
          <c:xVal>
            <c:numRef>
              <c:f>'Sensor A'!$S$75:$S$104</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xVal>
          <c:yVal>
            <c:numRef>
              <c:f>'Sensor A'!$T$75:$T$104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ser>
        <c:dLbls>
          <c:showLegendKey val="0"/>
          <c:showVal val="0"/>
          <c:showCatName val="0"/>
          <c:showSerName val="0"/>
          <c:showPercent val="0"/>
          <c:showBubbleSize val="0"/>
        </c:dLbls>
        <c:axId val="134173056"/>
        <c:axId val="134174592"/>
      </c:scatterChart>
      <c:valAx>
        <c:axId val="134173056"/>
        <c:scaling>
          <c:orientation val="minMax"/>
        </c:scaling>
        <c:delete val="0"/>
        <c:axPos val="b"/>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174592"/>
        <c:crosses val="autoZero"/>
        <c:crossBetween val="midCat"/>
      </c:valAx>
      <c:valAx>
        <c:axId val="134174592"/>
        <c:scaling>
          <c:orientation val="minMax"/>
        </c:scaling>
        <c:delete val="0"/>
        <c:axPos val="l"/>
        <c:majorGridlines/>
        <c:numFmt formatCode="General" sourceLinked="1"/>
        <c:majorTickMark val="out"/>
        <c:minorTickMark val="none"/>
        <c:tickLblPos val="nextTo"/>
        <c:crossAx val="134173056"/>
        <c:crosses val="autoZero"/>
        <c:crossBetween val="midCat"/>
      </c:valAx>
    </c:plotArea>
    <c:legend>
      <c:legendPos val="r"/>
      <c:layout>
        <c:manualLayout>
          <c:xMode val="edge"/>
          <c:yMode val="edge"/>
          <c:wMode val="edge"/>
          <c:hMode val="edge"/>
          <c:x val="0.80715935334872979"/>
          <c:y val="0.5126214088103852"/>
          <c:w val="0.97690531177829099"/>
          <c:h val="0.6058253529119671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Chart</a:t>
            </a:r>
          </a:p>
        </c:rich>
      </c:tx>
      <c:overlay val="0"/>
      <c:spPr>
        <a:noFill/>
        <a:ln w="25400">
          <a:noFill/>
        </a:ln>
      </c:spPr>
    </c:title>
    <c:autoTitleDeleted val="0"/>
    <c:plotArea>
      <c:layout/>
      <c:scatterChart>
        <c:scatterStyle val="lineMarker"/>
        <c:varyColors val="0"/>
        <c:ser>
          <c:idx val="0"/>
          <c:order val="0"/>
          <c:tx>
            <c:v>Calibration</c:v>
          </c:tx>
          <c:spPr>
            <a:ln w="28575">
              <a:noFill/>
            </a:ln>
          </c:spPr>
          <c:trendline>
            <c:trendlineType val="linear"/>
            <c:dispRSqr val="1"/>
            <c:dispEq val="1"/>
            <c:trendlineLbl>
              <c:layout>
                <c:manualLayout>
                  <c:x val="0.29869084143982788"/>
                  <c:y val="-0.1192223059852317"/>
                </c:manualLayout>
              </c:layout>
              <c:numFmt formatCode="General" sourceLinked="0"/>
              <c:spPr>
                <a:noFill/>
                <a:ln w="25400">
                  <a:noFill/>
                </a:ln>
              </c:spPr>
            </c:trendlineLbl>
          </c:trendline>
          <c:xVal>
            <c:numRef>
              <c:f>'Sensor B'!$S$75:$S$104</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xVal>
          <c:yVal>
            <c:numRef>
              <c:f>'Sensor B'!$T$75:$T$104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ser>
        <c:dLbls>
          <c:showLegendKey val="0"/>
          <c:showVal val="0"/>
          <c:showCatName val="0"/>
          <c:showSerName val="0"/>
          <c:showPercent val="0"/>
          <c:showBubbleSize val="0"/>
        </c:dLbls>
        <c:axId val="134512000"/>
        <c:axId val="134513792"/>
      </c:scatterChart>
      <c:valAx>
        <c:axId val="134512000"/>
        <c:scaling>
          <c:orientation val="minMax"/>
        </c:scaling>
        <c:delete val="0"/>
        <c:axPos val="b"/>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513792"/>
        <c:crosses val="autoZero"/>
        <c:crossBetween val="midCat"/>
      </c:valAx>
      <c:valAx>
        <c:axId val="134513792"/>
        <c:scaling>
          <c:orientation val="minMax"/>
        </c:scaling>
        <c:delete val="0"/>
        <c:axPos val="l"/>
        <c:majorGridlines/>
        <c:numFmt formatCode="General" sourceLinked="1"/>
        <c:majorTickMark val="out"/>
        <c:minorTickMark val="none"/>
        <c:tickLblPos val="nextTo"/>
        <c:crossAx val="134512000"/>
        <c:crosses val="autoZero"/>
        <c:crossBetween val="midCat"/>
      </c:valAx>
    </c:plotArea>
    <c:legend>
      <c:legendPos val="r"/>
      <c:layout>
        <c:manualLayout>
          <c:xMode val="edge"/>
          <c:yMode val="edge"/>
          <c:wMode val="edge"/>
          <c:hMode val="edge"/>
          <c:x val="0.80715935334872979"/>
          <c:y val="0.5126214088103852"/>
          <c:w val="0.97690531177829099"/>
          <c:h val="0.60582535291196715"/>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Calibration Chart</a:t>
            </a:r>
          </a:p>
        </c:rich>
      </c:tx>
      <c:overlay val="0"/>
      <c:spPr>
        <a:noFill/>
        <a:ln w="25400">
          <a:noFill/>
        </a:ln>
      </c:spPr>
    </c:title>
    <c:autoTitleDeleted val="0"/>
    <c:plotArea>
      <c:layout/>
      <c:scatterChart>
        <c:scatterStyle val="lineMarker"/>
        <c:varyColors val="0"/>
        <c:ser>
          <c:idx val="0"/>
          <c:order val="0"/>
          <c:tx>
            <c:v>Calibration</c:v>
          </c:tx>
          <c:spPr>
            <a:ln w="28575">
              <a:noFill/>
            </a:ln>
          </c:spPr>
          <c:trendline>
            <c:trendlineType val="linear"/>
            <c:dispRSqr val="1"/>
            <c:dispEq val="1"/>
            <c:trendlineLbl>
              <c:layout>
                <c:manualLayout>
                  <c:x val="0.29869084143982788"/>
                  <c:y val="-0.1192223059852317"/>
                </c:manualLayout>
              </c:layout>
              <c:numFmt formatCode="General" sourceLinked="0"/>
              <c:spPr>
                <a:noFill/>
                <a:ln w="25400">
                  <a:noFill/>
                </a:ln>
              </c:spPr>
            </c:trendlineLbl>
          </c:trendline>
          <c:xVal>
            <c:numRef>
              <c:f>'Sensor C'!$S$75:$S$104</c:f>
              <c:numCache>
                <c:formatCode>0.00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xVal>
          <c:yVal>
            <c:numRef>
              <c:f>'Sensor C'!$T$75:$T$104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yVal>
          <c:smooth val="0"/>
        </c:ser>
        <c:dLbls>
          <c:showLegendKey val="0"/>
          <c:showVal val="0"/>
          <c:showCatName val="0"/>
          <c:showSerName val="0"/>
          <c:showPercent val="0"/>
          <c:showBubbleSize val="0"/>
        </c:dLbls>
        <c:axId val="134630016"/>
        <c:axId val="134631808"/>
      </c:scatterChart>
      <c:valAx>
        <c:axId val="134630016"/>
        <c:scaling>
          <c:orientation val="minMax"/>
        </c:scaling>
        <c:delete val="0"/>
        <c:axPos val="b"/>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4631808"/>
        <c:crosses val="autoZero"/>
        <c:crossBetween val="midCat"/>
      </c:valAx>
      <c:valAx>
        <c:axId val="134631808"/>
        <c:scaling>
          <c:orientation val="minMax"/>
        </c:scaling>
        <c:delete val="0"/>
        <c:axPos val="l"/>
        <c:majorGridlines/>
        <c:numFmt formatCode="General" sourceLinked="1"/>
        <c:majorTickMark val="out"/>
        <c:minorTickMark val="none"/>
        <c:tickLblPos val="nextTo"/>
        <c:crossAx val="134630016"/>
        <c:crosses val="autoZero"/>
        <c:crossBetween val="midCat"/>
      </c:valAx>
    </c:plotArea>
    <c:legend>
      <c:legendPos val="r"/>
      <c:layout>
        <c:manualLayout>
          <c:xMode val="edge"/>
          <c:yMode val="edge"/>
          <c:wMode val="edge"/>
          <c:hMode val="edge"/>
          <c:x val="0.80715935334872979"/>
          <c:y val="0.5126214088103852"/>
          <c:w val="0.97690531177829099"/>
          <c:h val="0.6058253529119671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0</xdr:rowOff>
    </xdr:from>
    <xdr:to>
      <xdr:col>25</xdr:col>
      <xdr:colOff>361950</xdr:colOff>
      <xdr:row>82</xdr:row>
      <xdr:rowOff>38100</xdr:rowOff>
    </xdr:to>
    <xdr:sp macro="" textlink="">
      <xdr:nvSpPr>
        <xdr:cNvPr id="8" name="Rectangle 7"/>
        <xdr:cNvSpPr/>
      </xdr:nvSpPr>
      <xdr:spPr>
        <a:xfrm>
          <a:off x="95250" y="190500"/>
          <a:ext cx="15506700" cy="15468600"/>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323851</xdr:colOff>
      <xdr:row>1</xdr:row>
      <xdr:rowOff>60325</xdr:rowOff>
    </xdr:from>
    <xdr:to>
      <xdr:col>24</xdr:col>
      <xdr:colOff>209550</xdr:colOff>
      <xdr:row>6</xdr:row>
      <xdr:rowOff>123825</xdr:rowOff>
    </xdr:to>
    <xdr:sp macro="" textlink="">
      <xdr:nvSpPr>
        <xdr:cNvPr id="6" name="TextBox 5"/>
        <xdr:cNvSpPr txBox="1"/>
      </xdr:nvSpPr>
      <xdr:spPr>
        <a:xfrm>
          <a:off x="323851" y="250825"/>
          <a:ext cx="14516099" cy="10160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800">
              <a:latin typeface="Arial" pitchFamily="34" charset="0"/>
              <a:cs typeface="Arial" pitchFamily="34" charset="0"/>
            </a:rPr>
            <a:t>Hydronix sensor calibration assistant</a:t>
          </a:r>
        </a:p>
      </xdr:txBody>
    </xdr:sp>
    <xdr:clientData/>
  </xdr:twoCellAnchor>
  <xdr:twoCellAnchor>
    <xdr:from>
      <xdr:col>0</xdr:col>
      <xdr:colOff>323850</xdr:colOff>
      <xdr:row>7</xdr:row>
      <xdr:rowOff>44449</xdr:rowOff>
    </xdr:from>
    <xdr:to>
      <xdr:col>24</xdr:col>
      <xdr:colOff>228600</xdr:colOff>
      <xdr:row>20</xdr:row>
      <xdr:rowOff>57150</xdr:rowOff>
    </xdr:to>
    <xdr:sp macro="" textlink="">
      <xdr:nvSpPr>
        <xdr:cNvPr id="9" name="TextBox 8"/>
        <xdr:cNvSpPr txBox="1"/>
      </xdr:nvSpPr>
      <xdr:spPr>
        <a:xfrm>
          <a:off x="323850" y="1377949"/>
          <a:ext cx="14535150" cy="24892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400"/>
        </a:p>
        <a:p>
          <a:r>
            <a:rPr lang="en-GB" sz="2400"/>
            <a:t>This spreadsheet</a:t>
          </a:r>
          <a:r>
            <a:rPr lang="en-GB" sz="2400" baseline="0"/>
            <a:t> can be used to help calibrate Hydronix moisture sensors.</a:t>
          </a:r>
        </a:p>
        <a:p>
          <a:r>
            <a:rPr lang="en-GB" sz="2400" baseline="0"/>
            <a:t>Use this spreadsheet to store all the calibration samples taken.</a:t>
          </a:r>
        </a:p>
        <a:p>
          <a:r>
            <a:rPr lang="en-GB" sz="2400" baseline="0"/>
            <a:t>There are three separate calibration sheets, use one for each different sensor that is to be calibrated. </a:t>
          </a:r>
        </a:p>
        <a:p>
          <a:r>
            <a:rPr lang="en-GB" sz="2400" baseline="0"/>
            <a:t>Follow the instructions to produce a calibration chart.</a:t>
          </a:r>
        </a:p>
        <a:p>
          <a:r>
            <a:rPr lang="en-GB" sz="2400" b="1" baseline="0"/>
            <a:t>All calibration points should be saved to allow extra points to be added at a later date.</a:t>
          </a:r>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a:p>
          <a:endParaRPr lang="en-GB" sz="2400" baseline="0"/>
        </a:p>
      </xdr:txBody>
    </xdr:sp>
    <xdr:clientData/>
  </xdr:twoCellAnchor>
  <xdr:twoCellAnchor editAs="absolute">
    <xdr:from>
      <xdr:col>0</xdr:col>
      <xdr:colOff>390525</xdr:colOff>
      <xdr:row>35</xdr:row>
      <xdr:rowOff>104775</xdr:rowOff>
    </xdr:from>
    <xdr:to>
      <xdr:col>13</xdr:col>
      <xdr:colOff>552450</xdr:colOff>
      <xdr:row>61</xdr:row>
      <xdr:rowOff>66675</xdr:rowOff>
    </xdr:to>
    <xdr:grpSp>
      <xdr:nvGrpSpPr>
        <xdr:cNvPr id="1169" name="Group 1"/>
        <xdr:cNvGrpSpPr>
          <a:grpSpLocks/>
        </xdr:cNvGrpSpPr>
      </xdr:nvGrpSpPr>
      <xdr:grpSpPr bwMode="auto">
        <a:xfrm>
          <a:off x="390525" y="6772275"/>
          <a:ext cx="8086725" cy="4914900"/>
          <a:chOff x="462312" y="6772275"/>
          <a:chExt cx="8090182" cy="4910525"/>
        </a:xfrm>
      </xdr:grpSpPr>
      <xdr:sp macro="" textlink="">
        <xdr:nvSpPr>
          <xdr:cNvPr id="3" name="Frame 2"/>
          <xdr:cNvSpPr/>
        </xdr:nvSpPr>
        <xdr:spPr>
          <a:xfrm>
            <a:off x="1348516" y="6772275"/>
            <a:ext cx="4955117" cy="3854191"/>
          </a:xfrm>
          <a:prstGeom prst="frame">
            <a:avLst>
              <a:gd name="adj1" fmla="val 5450"/>
            </a:avLst>
          </a:prstGeom>
        </xdr:spPr>
        <xdr:style>
          <a:lnRef idx="0">
            <a:schemeClr val="accent1">
              <a:hueOff val="0"/>
              <a:satOff val="0"/>
              <a:lumOff val="0"/>
              <a:alphaOff val="0"/>
            </a:schemeClr>
          </a:lnRef>
          <a:fillRef idx="1">
            <a:schemeClr val="accent1">
              <a:tint val="50000"/>
              <a:alpha val="40000"/>
              <a:hueOff val="0"/>
              <a:satOff val="0"/>
              <a:lumOff val="0"/>
              <a:alphaOff val="0"/>
            </a:schemeClr>
          </a:fillRef>
          <a:effectRef idx="0">
            <a:schemeClr val="accent1">
              <a:tint val="50000"/>
              <a:alpha val="40000"/>
              <a:hueOff val="0"/>
              <a:satOff val="0"/>
              <a:lumOff val="0"/>
              <a:alphaOff val="0"/>
            </a:schemeClr>
          </a:effectRef>
          <a:fontRef idx="minor">
            <a:schemeClr val="lt1">
              <a:hueOff val="0"/>
              <a:satOff val="0"/>
              <a:lumOff val="0"/>
              <a:alphaOff val="0"/>
            </a:schemeClr>
          </a:fontRef>
        </xdr:style>
        <xdr:txBody>
          <a:bodyPr/>
          <a:lstStyle/>
          <a:p>
            <a:endParaRPr lang="en-GB"/>
          </a:p>
        </xdr:txBody>
      </xdr:sp>
      <xdr:sp macro="" textlink="">
        <xdr:nvSpPr>
          <xdr:cNvPr id="4" name="Rectangle 3"/>
          <xdr:cNvSpPr/>
        </xdr:nvSpPr>
        <xdr:spPr>
          <a:xfrm>
            <a:off x="462312" y="6829374"/>
            <a:ext cx="6289187" cy="3911290"/>
          </a:xfrm>
          <a:prstGeom prst="rect">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l="-1000" r="-1000"/>
            </a:stretch>
          </a:blipFill>
        </xdr:spPr>
        <xdr:style>
          <a:lnRef idx="2">
            <a:schemeClr val="lt1">
              <a:hueOff val="0"/>
              <a:satOff val="0"/>
              <a:lumOff val="0"/>
              <a:alphaOff val="0"/>
            </a:schemeClr>
          </a:lnRef>
          <a:fillRef idx="1">
            <a:scrgbClr r="0" g="0" b="0"/>
          </a:fillRef>
          <a:effectRef idx="0">
            <a:schemeClr val="accent1">
              <a:tint val="50000"/>
              <a:hueOff val="0"/>
              <a:satOff val="0"/>
              <a:lumOff val="0"/>
              <a:alphaOff val="0"/>
            </a:schemeClr>
          </a:effectRef>
          <a:fontRef idx="minor">
            <a:schemeClr val="lt1">
              <a:hueOff val="0"/>
              <a:satOff val="0"/>
              <a:lumOff val="0"/>
              <a:alphaOff val="0"/>
            </a:schemeClr>
          </a:fontRef>
        </xdr:style>
        <xdr:txBody>
          <a:bodyPr/>
          <a:lstStyle/>
          <a:p>
            <a:endParaRPr lang="en-GB"/>
          </a:p>
        </xdr:txBody>
      </xdr:sp>
      <xdr:sp macro="" textlink="">
        <xdr:nvSpPr>
          <xdr:cNvPr id="5" name="Freeform 4"/>
          <xdr:cNvSpPr/>
        </xdr:nvSpPr>
        <xdr:spPr>
          <a:xfrm>
            <a:off x="519486" y="11045193"/>
            <a:ext cx="5574507" cy="323562"/>
          </a:xfrm>
          <a:custGeom>
            <a:avLst/>
            <a:gdLst>
              <a:gd name="connsiteX0" fmla="*/ 0 w 5572514"/>
              <a:gd name="connsiteY0" fmla="*/ 0 h 328182"/>
              <a:gd name="connsiteX1" fmla="*/ 5572514 w 5572514"/>
              <a:gd name="connsiteY1" fmla="*/ 0 h 328182"/>
              <a:gd name="connsiteX2" fmla="*/ 5572514 w 5572514"/>
              <a:gd name="connsiteY2" fmla="*/ 328182 h 328182"/>
              <a:gd name="connsiteX3" fmla="*/ 0 w 5572514"/>
              <a:gd name="connsiteY3" fmla="*/ 328182 h 328182"/>
              <a:gd name="connsiteX4" fmla="*/ 0 w 5572514"/>
              <a:gd name="connsiteY4" fmla="*/ 0 h 3281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72514" h="328182">
                <a:moveTo>
                  <a:pt x="0" y="0"/>
                </a:moveTo>
                <a:lnTo>
                  <a:pt x="5572514" y="0"/>
                </a:lnTo>
                <a:lnTo>
                  <a:pt x="5572514" y="328182"/>
                </a:lnTo>
                <a:lnTo>
                  <a:pt x="0" y="328182"/>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243840" tIns="91440" rIns="243840" bIns="91440" numCol="1" spcCol="1270" anchor="ctr" anchorCtr="0">
            <a:noAutofit/>
          </a:bodyPr>
          <a:lstStyle/>
          <a:p>
            <a:pPr lvl="0" algn="l" defTabSz="1066800">
              <a:lnSpc>
                <a:spcPct val="90000"/>
              </a:lnSpc>
              <a:spcBef>
                <a:spcPct val="0"/>
              </a:spcBef>
              <a:spcAft>
                <a:spcPct val="35000"/>
              </a:spcAft>
            </a:pPr>
            <a:r>
              <a:rPr lang="en-GB" sz="2400" b="1" kern="1200"/>
              <a:t>The Sensor will need to be configured to output Moisture%</a:t>
            </a:r>
          </a:p>
        </xdr:txBody>
      </xdr:sp>
      <xdr:sp macro="" textlink="">
        <xdr:nvSpPr>
          <xdr:cNvPr id="7" name="Rectangle 6"/>
          <xdr:cNvSpPr/>
        </xdr:nvSpPr>
        <xdr:spPr>
          <a:xfrm>
            <a:off x="6351278" y="8256852"/>
            <a:ext cx="2201216" cy="3425948"/>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a:lstStyle/>
          <a:p>
            <a:endParaRPr lang="en-GB"/>
          </a:p>
        </xdr:txBody>
      </xdr:sp>
    </xdr:grpSp>
    <xdr:clientData/>
  </xdr:twoCellAnchor>
  <xdr:twoCellAnchor editAs="oneCell">
    <xdr:from>
      <xdr:col>0</xdr:col>
      <xdr:colOff>476250</xdr:colOff>
      <xdr:row>1</xdr:row>
      <xdr:rowOff>152400</xdr:rowOff>
    </xdr:from>
    <xdr:to>
      <xdr:col>2</xdr:col>
      <xdr:colOff>495300</xdr:colOff>
      <xdr:row>6</xdr:row>
      <xdr:rowOff>57150</xdr:rowOff>
    </xdr:to>
    <xdr:pic>
      <xdr:nvPicPr>
        <xdr:cNvPr id="117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342900"/>
          <a:ext cx="12382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64</xdr:row>
      <xdr:rowOff>57150</xdr:rowOff>
    </xdr:from>
    <xdr:to>
      <xdr:col>24</xdr:col>
      <xdr:colOff>323850</xdr:colOff>
      <xdr:row>74</xdr:row>
      <xdr:rowOff>38100</xdr:rowOff>
    </xdr:to>
    <xdr:sp macro="" textlink="">
      <xdr:nvSpPr>
        <xdr:cNvPr id="29" name="TextBox 28"/>
        <xdr:cNvSpPr txBox="1"/>
      </xdr:nvSpPr>
      <xdr:spPr>
        <a:xfrm>
          <a:off x="323850" y="12249150"/>
          <a:ext cx="14630400" cy="188595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baseline="0">
              <a:solidFill>
                <a:schemeClr val="dk1"/>
              </a:solidFill>
              <a:effectLst/>
              <a:latin typeface="+mn-lt"/>
              <a:ea typeface="+mn-ea"/>
              <a:cs typeface="+mn-cs"/>
            </a:rPr>
            <a:t>Calibrate in the control system</a:t>
          </a:r>
          <a:endParaRPr lang="en-GB" sz="2800">
            <a:effectLst/>
          </a:endParaRPr>
        </a:p>
        <a:p>
          <a:r>
            <a:rPr lang="en-GB" sz="2400" baseline="0">
              <a:solidFill>
                <a:schemeClr val="dk1"/>
              </a:solidFill>
              <a:effectLst/>
              <a:latin typeface="+mn-lt"/>
              <a:ea typeface="+mn-ea"/>
              <a:cs typeface="+mn-cs"/>
            </a:rPr>
            <a:t>To calibrate in the control system the sensor will need to be set-up to output filtered Unscaled.   The calibration is then achieved by entering the data from the spreadsheet directly into the control system. The control system will convert the Unscaled output from the sensor into a moisture%.</a:t>
          </a:r>
          <a:endParaRPr lang="en-GB" sz="2400">
            <a:effectLst/>
          </a:endParaRPr>
        </a:p>
        <a:p>
          <a:endParaRPr lang="en-GB" sz="1100"/>
        </a:p>
      </xdr:txBody>
    </xdr:sp>
    <xdr:clientData/>
  </xdr:twoCellAnchor>
  <xdr:twoCellAnchor>
    <xdr:from>
      <xdr:col>0</xdr:col>
      <xdr:colOff>323850</xdr:colOff>
      <xdr:row>26</xdr:row>
      <xdr:rowOff>114300</xdr:rowOff>
    </xdr:from>
    <xdr:to>
      <xdr:col>24</xdr:col>
      <xdr:colOff>247650</xdr:colOff>
      <xdr:row>34</xdr:row>
      <xdr:rowOff>152400</xdr:rowOff>
    </xdr:to>
    <xdr:sp macro="" textlink="">
      <xdr:nvSpPr>
        <xdr:cNvPr id="1030" name="TextBox 1029"/>
        <xdr:cNvSpPr txBox="1"/>
      </xdr:nvSpPr>
      <xdr:spPr>
        <a:xfrm>
          <a:off x="323850" y="5067300"/>
          <a:ext cx="14554200" cy="15621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800" b="1" baseline="0">
              <a:solidFill>
                <a:schemeClr val="dk1"/>
              </a:solidFill>
              <a:effectLst/>
              <a:latin typeface="+mn-lt"/>
              <a:ea typeface="+mn-ea"/>
              <a:cs typeface="+mn-cs"/>
            </a:rPr>
            <a:t>Calibrate in the sensor</a:t>
          </a:r>
          <a:endParaRPr lang="en-GB" sz="2800">
            <a:effectLst/>
          </a:endParaRPr>
        </a:p>
        <a:p>
          <a:pPr algn="l"/>
          <a:r>
            <a:rPr lang="en-GB" sz="2400" baseline="0">
              <a:solidFill>
                <a:schemeClr val="dk1"/>
              </a:solidFill>
              <a:effectLst/>
              <a:latin typeface="+mn-lt"/>
              <a:ea typeface="+mn-ea"/>
              <a:cs typeface="+mn-cs"/>
            </a:rPr>
            <a:t>To calibrate in the sensor the points collected in this spreadsheet should be entered into Hydro-Com and used to calibrate the sensor(See below). </a:t>
          </a:r>
          <a:endParaRPr lang="en-GB" sz="2400">
            <a:effectLst/>
          </a:endParaRPr>
        </a:p>
        <a:p>
          <a:endParaRPr lang="en-GB" sz="1100"/>
        </a:p>
      </xdr:txBody>
    </xdr:sp>
    <xdr:clientData/>
  </xdr:twoCellAnchor>
  <xdr:twoCellAnchor>
    <xdr:from>
      <xdr:col>0</xdr:col>
      <xdr:colOff>323850</xdr:colOff>
      <xdr:row>21</xdr:row>
      <xdr:rowOff>133350</xdr:rowOff>
    </xdr:from>
    <xdr:to>
      <xdr:col>12</xdr:col>
      <xdr:colOff>342900</xdr:colOff>
      <xdr:row>25</xdr:row>
      <xdr:rowOff>38100</xdr:rowOff>
    </xdr:to>
    <xdr:sp macro="" textlink="">
      <xdr:nvSpPr>
        <xdr:cNvPr id="1031" name="TextBox 1030"/>
        <xdr:cNvSpPr txBox="1"/>
      </xdr:nvSpPr>
      <xdr:spPr>
        <a:xfrm>
          <a:off x="323850" y="4133850"/>
          <a:ext cx="7334250" cy="66675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2800" b="1" baseline="0">
              <a:solidFill>
                <a:schemeClr val="dk1"/>
              </a:solidFill>
              <a:effectLst/>
              <a:latin typeface="+mn-lt"/>
              <a:ea typeface="+mn-ea"/>
              <a:cs typeface="+mn-cs"/>
            </a:rPr>
            <a:t>There are two methods to calibrate the sensor</a:t>
          </a:r>
          <a:endParaRPr lang="en-GB" sz="2800" b="1">
            <a:effectLst/>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619239</xdr:colOff>
      <xdr:row>75</xdr:row>
      <xdr:rowOff>36475</xdr:rowOff>
    </xdr:from>
    <xdr:to>
      <xdr:col>27</xdr:col>
      <xdr:colOff>458107</xdr:colOff>
      <xdr:row>76</xdr:row>
      <xdr:rowOff>122465</xdr:rowOff>
    </xdr:to>
    <xdr:sp macro="" textlink="">
      <xdr:nvSpPr>
        <xdr:cNvPr id="2" name="TextBox 1"/>
        <xdr:cNvSpPr txBox="1"/>
      </xdr:nvSpPr>
      <xdr:spPr>
        <a:xfrm>
          <a:off x="17682596" y="14949904"/>
          <a:ext cx="5376975" cy="2764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Convert Sensor Unscaled to Moisture %</a:t>
          </a:r>
        </a:p>
        <a:p>
          <a:endParaRPr lang="en-GB" sz="1100"/>
        </a:p>
      </xdr:txBody>
    </xdr:sp>
    <xdr:clientData/>
  </xdr:twoCellAnchor>
  <xdr:twoCellAnchor>
    <xdr:from>
      <xdr:col>22</xdr:col>
      <xdr:colOff>605630</xdr:colOff>
      <xdr:row>69</xdr:row>
      <xdr:rowOff>94191</xdr:rowOff>
    </xdr:from>
    <xdr:to>
      <xdr:col>27</xdr:col>
      <xdr:colOff>391584</xdr:colOff>
      <xdr:row>70</xdr:row>
      <xdr:rowOff>179917</xdr:rowOff>
    </xdr:to>
    <xdr:sp macro="" textlink="">
      <xdr:nvSpPr>
        <xdr:cNvPr id="3" name="TextBox 2"/>
        <xdr:cNvSpPr txBox="1"/>
      </xdr:nvSpPr>
      <xdr:spPr>
        <a:xfrm>
          <a:off x="17664905" y="13495866"/>
          <a:ext cx="5319979" cy="2762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Chart </a:t>
          </a:r>
          <a:r>
            <a:rPr lang="en-GB" sz="1600"/>
            <a:t>Data</a:t>
          </a:r>
        </a:p>
      </xdr:txBody>
    </xdr:sp>
    <xdr:clientData/>
  </xdr:twoCellAnchor>
  <xdr:twoCellAnchor>
    <xdr:from>
      <xdr:col>2</xdr:col>
      <xdr:colOff>11906</xdr:colOff>
      <xdr:row>4</xdr:row>
      <xdr:rowOff>68035</xdr:rowOff>
    </xdr:from>
    <xdr:to>
      <xdr:col>26</xdr:col>
      <xdr:colOff>595313</xdr:colOff>
      <xdr:row>25</xdr:row>
      <xdr:rowOff>217714</xdr:rowOff>
    </xdr:to>
    <xdr:sp macro="" textlink="">
      <xdr:nvSpPr>
        <xdr:cNvPr id="4" name="TextBox 3"/>
        <xdr:cNvSpPr txBox="1"/>
      </xdr:nvSpPr>
      <xdr:spPr>
        <a:xfrm>
          <a:off x="1236549" y="830035"/>
          <a:ext cx="22531728" cy="4150179"/>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en-GB" sz="2000" b="1">
              <a:solidFill>
                <a:srgbClr val="000000"/>
              </a:solidFill>
              <a:effectLst/>
              <a:latin typeface="+mn-lt"/>
              <a:ea typeface="Times New Roman"/>
              <a:cs typeface="Times New Roman"/>
            </a:rPr>
            <a:t>Calibration instructions</a:t>
          </a:r>
          <a:endParaRPr lang="en-GB" sz="20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a:t>
          </a:r>
          <a:r>
            <a:rPr lang="en-GB" sz="1600" baseline="0">
              <a:solidFill>
                <a:srgbClr val="000000"/>
              </a:solidFill>
              <a:effectLst/>
              <a:latin typeface="+mn-lt"/>
              <a:ea typeface="Times New Roman"/>
              <a:cs typeface="Times New Roman"/>
            </a:rPr>
            <a:t> sensor and calibration names.</a:t>
          </a:r>
          <a:endParaRPr lang="en-GB" sz="1600">
            <a:solidFill>
              <a:srgbClr val="000000"/>
            </a:solidFill>
            <a:effectLst/>
            <a:latin typeface="+mn-lt"/>
            <a:ea typeface="Times New Roman"/>
            <a:cs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Collect a sample of at least 5Kg of material that is representative of what the sensor is seeing.</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At the same time record the average Unscaled output from the sensor.</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Seal the material into a bag to trap all the moisture.</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Thoroughly mix the material to make it homogenous.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Split the sample to</a:t>
          </a:r>
          <a:r>
            <a:rPr lang="en-GB" sz="1600" baseline="0">
              <a:solidFill>
                <a:srgbClr val="000000"/>
              </a:solidFill>
              <a:effectLst/>
              <a:latin typeface="+mn-lt"/>
              <a:ea typeface="Times New Roman"/>
              <a:cs typeface="Times New Roman"/>
            </a:rPr>
            <a:t> create</a:t>
          </a:r>
          <a:r>
            <a:rPr lang="en-GB" sz="1600">
              <a:solidFill>
                <a:srgbClr val="000000"/>
              </a:solidFill>
              <a:effectLst/>
              <a:latin typeface="+mn-lt"/>
              <a:ea typeface="Times New Roman"/>
              <a:cs typeface="Times New Roman"/>
            </a:rPr>
            <a:t> 3 x 1Kg samples, keep the</a:t>
          </a:r>
          <a:r>
            <a:rPr lang="en-GB" sz="1600" baseline="0">
              <a:solidFill>
                <a:srgbClr val="000000"/>
              </a:solidFill>
              <a:effectLst/>
              <a:latin typeface="+mn-lt"/>
              <a:ea typeface="Times New Roman"/>
              <a:cs typeface="Times New Roman"/>
            </a:rPr>
            <a:t> remaining material sealed in case further tests are required</a:t>
          </a:r>
          <a:r>
            <a:rPr lang="en-GB" sz="1600">
              <a:solidFill>
                <a:srgbClr val="000000"/>
              </a:solidFill>
              <a:effectLst/>
              <a:latin typeface="+mn-lt"/>
              <a:ea typeface="Times New Roman"/>
              <a:cs typeface="Times New Roman"/>
            </a:rPr>
            <a: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For sample 1 weigh the empty pot and</a:t>
          </a:r>
          <a:r>
            <a:rPr lang="en-GB" sz="1600" baseline="0">
              <a:solidFill>
                <a:srgbClr val="000000"/>
              </a:solidFill>
              <a:effectLst/>
              <a:latin typeface="+mn-lt"/>
              <a:ea typeface="Times New Roman"/>
              <a:cs typeface="Times New Roman"/>
            </a:rPr>
            <a:t> enter</a:t>
          </a:r>
          <a:r>
            <a:rPr lang="en-GB" sz="1600">
              <a:solidFill>
                <a:srgbClr val="000000"/>
              </a:solidFill>
              <a:effectLst/>
              <a:latin typeface="+mn-lt"/>
              <a:ea typeface="Times New Roman"/>
              <a:cs typeface="Times New Roman"/>
            </a:rPr>
            <a:t> the</a:t>
          </a:r>
          <a:r>
            <a:rPr lang="en-GB" sz="1600" baseline="0">
              <a:solidFill>
                <a:srgbClr val="000000"/>
              </a:solidFill>
              <a:effectLst/>
              <a:latin typeface="+mn-lt"/>
              <a:ea typeface="Times New Roman"/>
              <a:cs typeface="Times New Roman"/>
            </a:rPr>
            <a:t> value</a:t>
          </a:r>
          <a:r>
            <a:rPr lang="en-GB" sz="1600">
              <a:solidFill>
                <a:srgbClr val="000000"/>
              </a:solidFill>
              <a:effectLst/>
              <a:latin typeface="+mn-lt"/>
              <a:ea typeface="Times New Roman"/>
              <a:cs typeface="Times New Roman"/>
            </a:rPr>
            <a:t> into</a:t>
          </a:r>
          <a:r>
            <a:rPr lang="en-GB" sz="1600" baseline="0">
              <a:solidFill>
                <a:srgbClr val="000000"/>
              </a:solidFill>
              <a:effectLst/>
              <a:latin typeface="+mn-lt"/>
              <a:ea typeface="Times New Roman"/>
              <a:cs typeface="Times New Roman"/>
            </a:rPr>
            <a:t> the column "Bowl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Weigh the wet material including the pot and enter the value in the column "Wet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Dry the material using a suitable heat source.  Dry the material until the weight does not change. Continue to dry once more to confirm there is no more weight loss.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 final weight into the column "Dry Weight". The moisture%</a:t>
          </a:r>
          <a:r>
            <a:rPr lang="en-GB" sz="1600" baseline="0">
              <a:solidFill>
                <a:srgbClr val="000000"/>
              </a:solidFill>
              <a:effectLst/>
              <a:latin typeface="+mn-lt"/>
              <a:ea typeface="Times New Roman"/>
              <a:cs typeface="Times New Roman"/>
            </a:rPr>
            <a:t> will be automatically calculated.</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Repeat the test for the other two samples.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If the</a:t>
          </a:r>
          <a:r>
            <a:rPr lang="en-GB" sz="1600" baseline="0">
              <a:solidFill>
                <a:srgbClr val="000000"/>
              </a:solidFill>
              <a:effectLst/>
              <a:latin typeface="+mn-lt"/>
              <a:ea typeface="Times New Roman"/>
              <a:cs typeface="Times New Roman"/>
            </a:rPr>
            <a:t> moisture% of the</a:t>
          </a:r>
          <a:r>
            <a:rPr lang="en-GB" sz="1600">
              <a:solidFill>
                <a:srgbClr val="000000"/>
              </a:solidFill>
              <a:effectLst/>
              <a:latin typeface="+mn-lt"/>
              <a:ea typeface="Times New Roman"/>
              <a:cs typeface="Times New Roman"/>
            </a:rPr>
            <a:t> sample differ</a:t>
          </a:r>
          <a:r>
            <a:rPr lang="en-GB" sz="1600" baseline="0">
              <a:solidFill>
                <a:srgbClr val="000000"/>
              </a:solidFill>
              <a:effectLst/>
              <a:latin typeface="+mn-lt"/>
              <a:ea typeface="Times New Roman"/>
              <a:cs typeface="Times New Roman"/>
            </a:rPr>
            <a:t>s by more than</a:t>
          </a:r>
          <a:r>
            <a:rPr lang="en-GB" sz="1600">
              <a:solidFill>
                <a:srgbClr val="000000"/>
              </a:solidFill>
              <a:effectLst/>
              <a:latin typeface="+mn-lt"/>
              <a:ea typeface="Times New Roman"/>
              <a:cs typeface="Times New Roman"/>
            </a:rPr>
            <a:t> 0.3% the sample has to be discarded. Ensure that the results are still recorded in the spread sheet.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Select</a:t>
          </a:r>
          <a:r>
            <a:rPr lang="en-GB" sz="1600" baseline="0">
              <a:solidFill>
                <a:srgbClr val="000000"/>
              </a:solidFill>
              <a:effectLst/>
              <a:latin typeface="+mn-lt"/>
              <a:ea typeface="Times New Roman"/>
              <a:cs typeface="Times New Roman"/>
            </a:rPr>
            <a:t> the samples that are within 0.3% by selecting "Yes" in the include column </a:t>
          </a:r>
        </a:p>
        <a:p>
          <a:pPr marL="342900" lvl="0" indent="-342900">
            <a:spcAft>
              <a:spcPts val="0"/>
            </a:spcAft>
            <a:buFont typeface="Symbol"/>
            <a:buChar char=""/>
          </a:pPr>
          <a:r>
            <a:rPr lang="en-GB" sz="1600" baseline="0">
              <a:solidFill>
                <a:srgbClr val="000000"/>
              </a:solidFill>
              <a:effectLst/>
              <a:latin typeface="+mn-lt"/>
              <a:ea typeface="Times New Roman"/>
              <a:cs typeface="Times New Roman"/>
            </a:rPr>
            <a:t>If the deviation column is red the deviation is too large. Change include to "No" for the value that differs by more than 0.3%  If the samples are all more than 0.3% different repeat the test again.</a:t>
          </a:r>
          <a:endParaRPr lang="en-GB" sz="1600">
            <a:effectLst/>
            <a:latin typeface="Times New Roman"/>
            <a:ea typeface="Times New Roman"/>
          </a:endParaRPr>
        </a:p>
      </xdr:txBody>
    </xdr:sp>
    <xdr:clientData/>
  </xdr:twoCellAnchor>
  <xdr:twoCellAnchor>
    <xdr:from>
      <xdr:col>16</xdr:col>
      <xdr:colOff>582083</xdr:colOff>
      <xdr:row>69</xdr:row>
      <xdr:rowOff>58208</xdr:rowOff>
    </xdr:from>
    <xdr:to>
      <xdr:col>20</xdr:col>
      <xdr:colOff>715433</xdr:colOff>
      <xdr:row>72</xdr:row>
      <xdr:rowOff>71439</xdr:rowOff>
    </xdr:to>
    <xdr:sp macro="" textlink="">
      <xdr:nvSpPr>
        <xdr:cNvPr id="5" name="TextBox 4"/>
        <xdr:cNvSpPr txBox="1"/>
      </xdr:nvSpPr>
      <xdr:spPr>
        <a:xfrm>
          <a:off x="12802658" y="13459883"/>
          <a:ext cx="3476625" cy="5847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Points</a:t>
          </a:r>
          <a:r>
            <a:rPr lang="en-GB" sz="1600" baseline="0"/>
            <a:t> Included in the graph</a:t>
          </a:r>
          <a:endParaRPr lang="en-GB" sz="1600"/>
        </a:p>
      </xdr:txBody>
    </xdr:sp>
    <xdr:clientData/>
  </xdr:twoCellAnchor>
  <xdr:twoCellAnchor>
    <xdr:from>
      <xdr:col>11</xdr:col>
      <xdr:colOff>580231</xdr:colOff>
      <xdr:row>69</xdr:row>
      <xdr:rowOff>84667</xdr:rowOff>
    </xdr:from>
    <xdr:to>
      <xdr:col>15</xdr:col>
      <xdr:colOff>708819</xdr:colOff>
      <xdr:row>72</xdr:row>
      <xdr:rowOff>73026</xdr:rowOff>
    </xdr:to>
    <xdr:sp macro="" textlink="">
      <xdr:nvSpPr>
        <xdr:cNvPr id="6" name="TextBox 5"/>
        <xdr:cNvSpPr txBox="1"/>
      </xdr:nvSpPr>
      <xdr:spPr>
        <a:xfrm>
          <a:off x="8657431" y="13486342"/>
          <a:ext cx="3481388" cy="5598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Calibration points</a:t>
          </a:r>
        </a:p>
        <a:p>
          <a:pPr algn="ctr"/>
          <a:r>
            <a:rPr lang="en-GB" sz="1000"/>
            <a:t>Select points to add to </a:t>
          </a:r>
          <a:r>
            <a:rPr lang="en-GB" sz="1000" baseline="0"/>
            <a:t>calibration chart</a:t>
          </a:r>
          <a:endParaRPr lang="en-GB" sz="1000"/>
        </a:p>
      </xdr:txBody>
    </xdr:sp>
    <xdr:clientData/>
  </xdr:twoCellAnchor>
  <xdr:twoCellAnchor>
    <xdr:from>
      <xdr:col>2</xdr:col>
      <xdr:colOff>13607</xdr:colOff>
      <xdr:row>0</xdr:row>
      <xdr:rowOff>39158</xdr:rowOff>
    </xdr:from>
    <xdr:to>
      <xdr:col>26</xdr:col>
      <xdr:colOff>598713</xdr:colOff>
      <xdr:row>4</xdr:row>
      <xdr:rowOff>122464</xdr:rowOff>
    </xdr:to>
    <xdr:sp macro="" textlink="">
      <xdr:nvSpPr>
        <xdr:cNvPr id="7" name="TextBox 6"/>
        <xdr:cNvSpPr txBox="1"/>
      </xdr:nvSpPr>
      <xdr:spPr>
        <a:xfrm>
          <a:off x="1232807" y="39158"/>
          <a:ext cx="21349606" cy="845306"/>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800"/>
            <a:t>Hydronix</a:t>
          </a:r>
          <a:r>
            <a:rPr lang="en-GB" sz="4800" baseline="0"/>
            <a:t> Sensor calibration assistant</a:t>
          </a:r>
          <a:endParaRPr lang="en-GB" sz="4800"/>
        </a:p>
      </xdr:txBody>
    </xdr:sp>
    <xdr:clientData/>
  </xdr:twoCellAnchor>
  <xdr:twoCellAnchor>
    <xdr:from>
      <xdr:col>11</xdr:col>
      <xdr:colOff>587375</xdr:colOff>
      <xdr:row>61</xdr:row>
      <xdr:rowOff>47626</xdr:rowOff>
    </xdr:from>
    <xdr:to>
      <xdr:col>20</xdr:col>
      <xdr:colOff>739775</xdr:colOff>
      <xdr:row>68</xdr:row>
      <xdr:rowOff>170090</xdr:rowOff>
    </xdr:to>
    <xdr:sp macro="" textlink="">
      <xdr:nvSpPr>
        <xdr:cNvPr id="8" name="TextBox 7"/>
        <xdr:cNvSpPr txBox="1"/>
      </xdr:nvSpPr>
      <xdr:spPr>
        <a:xfrm>
          <a:off x="8664575" y="11925301"/>
          <a:ext cx="7639050" cy="14559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All calibration points in the spread sheet are displayed in the Calibration points Table. </a:t>
          </a:r>
        </a:p>
        <a:p>
          <a:pPr lvl="0"/>
          <a:r>
            <a:rPr lang="en-GB" sz="1600">
              <a:solidFill>
                <a:schemeClr val="dk1"/>
              </a:solidFill>
              <a:effectLst/>
              <a:latin typeface="+mn-lt"/>
              <a:ea typeface="+mn-ea"/>
              <a:cs typeface="+mn-cs"/>
            </a:rPr>
            <a:t>To change the points that are included in the graph change the Include column to "Yes" or "No".</a:t>
          </a:r>
        </a:p>
        <a:p>
          <a:pPr lvl="0"/>
          <a:r>
            <a:rPr lang="en-GB" sz="1600">
              <a:solidFill>
                <a:schemeClr val="dk1"/>
              </a:solidFill>
              <a:effectLst/>
              <a:latin typeface="+mn-lt"/>
              <a:ea typeface="+mn-ea"/>
              <a:cs typeface="+mn-cs"/>
            </a:rPr>
            <a:t>All included points are displayed on the graph and in the Points Included </a:t>
          </a:r>
          <a:r>
            <a:rPr lang="en-GB" sz="1800">
              <a:solidFill>
                <a:schemeClr val="dk1"/>
              </a:solidFill>
              <a:effectLst/>
              <a:latin typeface="+mn-lt"/>
              <a:ea typeface="+mn-ea"/>
              <a:cs typeface="+mn-cs"/>
            </a:rPr>
            <a:t>Table.</a:t>
          </a:r>
        </a:p>
        <a:p>
          <a:endParaRPr lang="en-GB" sz="1100"/>
        </a:p>
      </xdr:txBody>
    </xdr:sp>
    <xdr:clientData/>
  </xdr:twoCellAnchor>
  <xdr:twoCellAnchor>
    <xdr:from>
      <xdr:col>22</xdr:col>
      <xdr:colOff>700618</xdr:colOff>
      <xdr:row>81</xdr:row>
      <xdr:rowOff>173871</xdr:rowOff>
    </xdr:from>
    <xdr:to>
      <xdr:col>27</xdr:col>
      <xdr:colOff>476252</xdr:colOff>
      <xdr:row>83</xdr:row>
      <xdr:rowOff>66715</xdr:rowOff>
    </xdr:to>
    <xdr:sp macro="" textlink="">
      <xdr:nvSpPr>
        <xdr:cNvPr id="9" name="TextBox 8"/>
        <xdr:cNvSpPr txBox="1"/>
      </xdr:nvSpPr>
      <xdr:spPr>
        <a:xfrm>
          <a:off x="17763975" y="15903728"/>
          <a:ext cx="5313741" cy="273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Moisture</a:t>
          </a:r>
          <a:r>
            <a:rPr lang="en-GB" sz="1400" baseline="0"/>
            <a:t> spread for included points</a:t>
          </a:r>
          <a:endParaRPr lang="en-GB" sz="1400"/>
        </a:p>
        <a:p>
          <a:endParaRPr lang="en-GB" sz="1100"/>
        </a:p>
      </xdr:txBody>
    </xdr:sp>
    <xdr:clientData/>
  </xdr:twoCellAnchor>
  <xdr:twoCellAnchor>
    <xdr:from>
      <xdr:col>0</xdr:col>
      <xdr:colOff>301626</xdr:colOff>
      <xdr:row>64</xdr:row>
      <xdr:rowOff>158750</xdr:rowOff>
    </xdr:from>
    <xdr:to>
      <xdr:col>11</xdr:col>
      <xdr:colOff>428625</xdr:colOff>
      <xdr:row>72</xdr:row>
      <xdr:rowOff>104322</xdr:rowOff>
    </xdr:to>
    <xdr:sp macro="" textlink="">
      <xdr:nvSpPr>
        <xdr:cNvPr id="10" name="TextBox 9"/>
        <xdr:cNvSpPr txBox="1"/>
      </xdr:nvSpPr>
      <xdr:spPr>
        <a:xfrm>
          <a:off x="301626" y="12607925"/>
          <a:ext cx="8204199" cy="146957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 best fit line is produced using</a:t>
          </a:r>
          <a:r>
            <a:rPr lang="en-GB" sz="1600" baseline="0">
              <a:solidFill>
                <a:schemeClr val="dk1"/>
              </a:solidFill>
              <a:effectLst/>
              <a:latin typeface="+mn-lt"/>
              <a:ea typeface="+mn-ea"/>
              <a:cs typeface="+mn-cs"/>
            </a:rPr>
            <a:t> the included points. </a:t>
          </a:r>
        </a:p>
        <a:p>
          <a:pPr lvl="0"/>
          <a:r>
            <a:rPr lang="en-GB" sz="1600" baseline="0">
              <a:solidFill>
                <a:schemeClr val="dk1"/>
              </a:solidFill>
              <a:effectLst/>
              <a:latin typeface="+mn-lt"/>
              <a:ea typeface="+mn-ea"/>
              <a:cs typeface="+mn-cs"/>
            </a:rPr>
            <a:t>The equation Y=Mx+c is created from this line. </a:t>
          </a:r>
          <a:endParaRPr lang="en-GB" sz="1600">
            <a:solidFill>
              <a:schemeClr val="dk1"/>
            </a:solidFill>
            <a:effectLst/>
            <a:latin typeface="+mn-lt"/>
            <a:ea typeface="+mn-ea"/>
            <a:cs typeface="+mn-cs"/>
          </a:endParaRPr>
        </a:p>
        <a:p>
          <a:r>
            <a:rPr lang="en-GB" sz="1600"/>
            <a:t>Use these values to calibrate</a:t>
          </a:r>
          <a:r>
            <a:rPr lang="en-GB" sz="1600" baseline="0"/>
            <a:t> the sensor. </a:t>
          </a:r>
          <a:r>
            <a:rPr lang="en-GB" sz="1600" baseline="0">
              <a:solidFill>
                <a:schemeClr val="dk1"/>
              </a:solidFill>
              <a:effectLst/>
              <a:latin typeface="+mn-lt"/>
              <a:ea typeface="+mn-ea"/>
              <a:cs typeface="+mn-cs"/>
            </a:rPr>
            <a:t>For example Y= 0.218x-4.  </a:t>
          </a:r>
        </a:p>
        <a:p>
          <a:r>
            <a:rPr lang="en-GB" sz="1600" baseline="0">
              <a:solidFill>
                <a:schemeClr val="dk1"/>
              </a:solidFill>
              <a:effectLst/>
              <a:latin typeface="+mn-lt"/>
              <a:ea typeface="+mn-ea"/>
              <a:cs typeface="+mn-cs"/>
            </a:rPr>
            <a:t>Sensor calibration values  B= 0.218 and C= -4</a:t>
          </a:r>
        </a:p>
        <a:p>
          <a:r>
            <a:rPr lang="en-GB" sz="1600" baseline="0">
              <a:solidFill>
                <a:schemeClr val="dk1"/>
              </a:solidFill>
              <a:effectLst/>
              <a:latin typeface="+mn-lt"/>
              <a:ea typeface="+mn-ea"/>
              <a:cs typeface="+mn-cs"/>
            </a:rPr>
            <a:t>Enter all included points into Hydro-Com to calibrate the sensor.</a:t>
          </a:r>
          <a:endParaRPr lang="en-GB" sz="1600"/>
        </a:p>
      </xdr:txBody>
    </xdr:sp>
    <xdr:clientData/>
  </xdr:twoCellAnchor>
  <xdr:twoCellAnchor>
    <xdr:from>
      <xdr:col>22</xdr:col>
      <xdr:colOff>3970</xdr:colOff>
      <xdr:row>88</xdr:row>
      <xdr:rowOff>162719</xdr:rowOff>
    </xdr:from>
    <xdr:to>
      <xdr:col>28</xdr:col>
      <xdr:colOff>17576</xdr:colOff>
      <xdr:row>96</xdr:row>
      <xdr:rowOff>108290</xdr:rowOff>
    </xdr:to>
    <xdr:sp macro="" textlink="">
      <xdr:nvSpPr>
        <xdr:cNvPr id="11" name="TextBox 10"/>
        <xdr:cNvSpPr txBox="1"/>
      </xdr:nvSpPr>
      <xdr:spPr>
        <a:xfrm>
          <a:off x="17063245" y="17183894"/>
          <a:ext cx="7024006" cy="14695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1600">
              <a:solidFill>
                <a:schemeClr val="dk1"/>
              </a:solidFill>
              <a:effectLst/>
              <a:latin typeface="+mn-lt"/>
              <a:ea typeface="+mn-ea"/>
              <a:cs typeface="+mn-cs"/>
            </a:rPr>
            <a:t>If</a:t>
          </a:r>
          <a:r>
            <a:rPr lang="en-GB" sz="1600" baseline="0">
              <a:solidFill>
                <a:schemeClr val="dk1"/>
              </a:solidFill>
              <a:effectLst/>
              <a:latin typeface="+mn-lt"/>
              <a:ea typeface="+mn-ea"/>
              <a:cs typeface="+mn-cs"/>
            </a:rPr>
            <a:t> Moisture spread is Red more calibration points are required. </a:t>
          </a:r>
        </a:p>
        <a:p>
          <a:pPr lvl="0" algn="l"/>
          <a:r>
            <a:rPr lang="en-GB" sz="1600" baseline="0">
              <a:solidFill>
                <a:schemeClr val="dk1"/>
              </a:solidFill>
              <a:effectLst/>
              <a:latin typeface="+mn-lt"/>
              <a:ea typeface="+mn-ea"/>
              <a:cs typeface="+mn-cs"/>
            </a:rPr>
            <a:t>If the spread is too low the calibration may not be accurate. </a:t>
          </a:r>
        </a:p>
        <a:p>
          <a:pPr lvl="0" algn="l"/>
          <a:r>
            <a:rPr lang="en-GB" sz="1600" baseline="0">
              <a:solidFill>
                <a:schemeClr val="dk1"/>
              </a:solidFill>
              <a:effectLst/>
              <a:latin typeface="+mn-lt"/>
              <a:ea typeface="+mn-ea"/>
              <a:cs typeface="+mn-cs"/>
            </a:rPr>
            <a:t>Ideally the moisture spread should cover the entire moisture range of the incoming material.</a:t>
          </a:r>
          <a:endParaRPr lang="en-GB" sz="1600"/>
        </a:p>
      </xdr:txBody>
    </xdr:sp>
    <xdr:clientData/>
  </xdr:twoCellAnchor>
  <xdr:twoCellAnchor>
    <xdr:from>
      <xdr:col>0</xdr:col>
      <xdr:colOff>266700</xdr:colOff>
      <xdr:row>73</xdr:row>
      <xdr:rowOff>85725</xdr:rowOff>
    </xdr:from>
    <xdr:to>
      <xdr:col>11</xdr:col>
      <xdr:colOff>438150</xdr:colOff>
      <xdr:row>99</xdr:row>
      <xdr:rowOff>38100</xdr:rowOff>
    </xdr:to>
    <xdr:graphicFrame macro="">
      <xdr:nvGraphicFramePr>
        <xdr:cNvPr id="227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0</xdr:row>
      <xdr:rowOff>76200</xdr:rowOff>
    </xdr:from>
    <xdr:to>
      <xdr:col>3</xdr:col>
      <xdr:colOff>638175</xdr:colOff>
      <xdr:row>4</xdr:row>
      <xdr:rowOff>114300</xdr:rowOff>
    </xdr:to>
    <xdr:pic>
      <xdr:nvPicPr>
        <xdr:cNvPr id="2278"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450" y="76200"/>
          <a:ext cx="11525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619239</xdr:colOff>
      <xdr:row>75</xdr:row>
      <xdr:rowOff>36475</xdr:rowOff>
    </xdr:from>
    <xdr:to>
      <xdr:col>27</xdr:col>
      <xdr:colOff>458107</xdr:colOff>
      <xdr:row>76</xdr:row>
      <xdr:rowOff>122465</xdr:rowOff>
    </xdr:to>
    <xdr:sp macro="" textlink="">
      <xdr:nvSpPr>
        <xdr:cNvPr id="2" name="TextBox 1"/>
        <xdr:cNvSpPr txBox="1"/>
      </xdr:nvSpPr>
      <xdr:spPr>
        <a:xfrm>
          <a:off x="18840564" y="15038350"/>
          <a:ext cx="5372893" cy="2764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Convert Sensor Unscaled to Moisture %</a:t>
          </a:r>
        </a:p>
        <a:p>
          <a:endParaRPr lang="en-GB" sz="1100"/>
        </a:p>
      </xdr:txBody>
    </xdr:sp>
    <xdr:clientData/>
  </xdr:twoCellAnchor>
  <xdr:twoCellAnchor>
    <xdr:from>
      <xdr:col>22</xdr:col>
      <xdr:colOff>605630</xdr:colOff>
      <xdr:row>69</xdr:row>
      <xdr:rowOff>94191</xdr:rowOff>
    </xdr:from>
    <xdr:to>
      <xdr:col>27</xdr:col>
      <xdr:colOff>391584</xdr:colOff>
      <xdr:row>70</xdr:row>
      <xdr:rowOff>179917</xdr:rowOff>
    </xdr:to>
    <xdr:sp macro="" textlink="">
      <xdr:nvSpPr>
        <xdr:cNvPr id="3" name="TextBox 2"/>
        <xdr:cNvSpPr txBox="1"/>
      </xdr:nvSpPr>
      <xdr:spPr>
        <a:xfrm>
          <a:off x="18826955" y="13648266"/>
          <a:ext cx="5319979" cy="2762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Chart </a:t>
          </a:r>
          <a:r>
            <a:rPr lang="en-GB" sz="1600"/>
            <a:t>Data</a:t>
          </a:r>
        </a:p>
      </xdr:txBody>
    </xdr:sp>
    <xdr:clientData/>
  </xdr:twoCellAnchor>
  <xdr:twoCellAnchor>
    <xdr:from>
      <xdr:col>2</xdr:col>
      <xdr:colOff>11906</xdr:colOff>
      <xdr:row>4</xdr:row>
      <xdr:rowOff>68035</xdr:rowOff>
    </xdr:from>
    <xdr:to>
      <xdr:col>26</xdr:col>
      <xdr:colOff>595313</xdr:colOff>
      <xdr:row>25</xdr:row>
      <xdr:rowOff>217714</xdr:rowOff>
    </xdr:to>
    <xdr:sp macro="" textlink="">
      <xdr:nvSpPr>
        <xdr:cNvPr id="4" name="TextBox 3"/>
        <xdr:cNvSpPr txBox="1"/>
      </xdr:nvSpPr>
      <xdr:spPr>
        <a:xfrm>
          <a:off x="1231106" y="830035"/>
          <a:ext cx="22509957" cy="4150179"/>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en-GB" sz="2000" b="1">
              <a:solidFill>
                <a:srgbClr val="000000"/>
              </a:solidFill>
              <a:effectLst/>
              <a:latin typeface="+mn-lt"/>
              <a:ea typeface="Times New Roman"/>
              <a:cs typeface="Times New Roman"/>
            </a:rPr>
            <a:t>Calibration instructions</a:t>
          </a:r>
          <a:endParaRPr lang="en-GB" sz="20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a:t>
          </a:r>
          <a:r>
            <a:rPr lang="en-GB" sz="1600" baseline="0">
              <a:solidFill>
                <a:srgbClr val="000000"/>
              </a:solidFill>
              <a:effectLst/>
              <a:latin typeface="+mn-lt"/>
              <a:ea typeface="Times New Roman"/>
              <a:cs typeface="Times New Roman"/>
            </a:rPr>
            <a:t> sensor and calibration names.</a:t>
          </a:r>
          <a:endParaRPr lang="en-GB" sz="1600">
            <a:solidFill>
              <a:srgbClr val="000000"/>
            </a:solidFill>
            <a:effectLst/>
            <a:latin typeface="+mn-lt"/>
            <a:ea typeface="Times New Roman"/>
            <a:cs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Collect a sample of at least 5Kg of material that is representative of what the sensor is seeing.</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At the same time record the average Unscaled output from the sensor.</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Seal the material into a bag to trap all the moisture.</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Thoroughly mix the material to make it homogenous.</a:t>
          </a:r>
          <a:endParaRPr lang="en-GB" sz="1600">
            <a:effectLst/>
            <a:latin typeface="Times New Roman"/>
            <a:ea typeface="Times New Roman"/>
          </a:endParaRPr>
        </a:p>
        <a:p>
          <a:pPr marL="342900" marR="0" lvl="0" indent="-342900" defTabSz="914400" eaLnBrk="1" fontAlgn="auto" latinLnBrk="0" hangingPunct="1">
            <a:lnSpc>
              <a:spcPct val="100000"/>
            </a:lnSpc>
            <a:spcBef>
              <a:spcPts val="0"/>
            </a:spcBef>
            <a:spcAft>
              <a:spcPts val="0"/>
            </a:spcAft>
            <a:buClrTx/>
            <a:buSzTx/>
            <a:buFont typeface="Symbol"/>
            <a:buChar char=""/>
            <a:tabLst/>
            <a:defRPr/>
          </a:pPr>
          <a:r>
            <a:rPr lang="en-GB" sz="1600">
              <a:solidFill>
                <a:schemeClr val="dk1"/>
              </a:solidFill>
              <a:effectLst/>
              <a:latin typeface="+mn-lt"/>
              <a:ea typeface="+mn-ea"/>
              <a:cs typeface="+mn-cs"/>
            </a:rPr>
            <a:t>Split the sample to</a:t>
          </a:r>
          <a:r>
            <a:rPr lang="en-GB" sz="1600" baseline="0">
              <a:solidFill>
                <a:schemeClr val="dk1"/>
              </a:solidFill>
              <a:effectLst/>
              <a:latin typeface="+mn-lt"/>
              <a:ea typeface="+mn-ea"/>
              <a:cs typeface="+mn-cs"/>
            </a:rPr>
            <a:t> create</a:t>
          </a:r>
          <a:r>
            <a:rPr lang="en-GB" sz="1600">
              <a:solidFill>
                <a:schemeClr val="dk1"/>
              </a:solidFill>
              <a:effectLst/>
              <a:latin typeface="+mn-lt"/>
              <a:ea typeface="+mn-ea"/>
              <a:cs typeface="+mn-cs"/>
            </a:rPr>
            <a:t> 3 x 1Kg samples, keep the</a:t>
          </a:r>
          <a:r>
            <a:rPr lang="en-GB" sz="1600" baseline="0">
              <a:solidFill>
                <a:schemeClr val="dk1"/>
              </a:solidFill>
              <a:effectLst/>
              <a:latin typeface="+mn-lt"/>
              <a:ea typeface="+mn-ea"/>
              <a:cs typeface="+mn-cs"/>
            </a:rPr>
            <a:t> remaining material sealed in case further tests are required</a:t>
          </a:r>
          <a:r>
            <a:rPr lang="en-GB" sz="1600">
              <a:solidFill>
                <a:schemeClr val="dk1"/>
              </a:solidFill>
              <a:effectLst/>
              <a:latin typeface="+mn-lt"/>
              <a:ea typeface="+mn-ea"/>
              <a:cs typeface="+mn-cs"/>
            </a:rPr>
            <a:t>.</a:t>
          </a:r>
          <a:endParaRPr lang="en-GB" sz="1600">
            <a:effectLst/>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For sample 1 weigh the empty pot and</a:t>
          </a:r>
          <a:r>
            <a:rPr lang="en-GB" sz="1600" baseline="0">
              <a:solidFill>
                <a:srgbClr val="000000"/>
              </a:solidFill>
              <a:effectLst/>
              <a:latin typeface="+mn-lt"/>
              <a:ea typeface="Times New Roman"/>
              <a:cs typeface="Times New Roman"/>
            </a:rPr>
            <a:t> enter</a:t>
          </a:r>
          <a:r>
            <a:rPr lang="en-GB" sz="1600">
              <a:solidFill>
                <a:srgbClr val="000000"/>
              </a:solidFill>
              <a:effectLst/>
              <a:latin typeface="+mn-lt"/>
              <a:ea typeface="Times New Roman"/>
              <a:cs typeface="Times New Roman"/>
            </a:rPr>
            <a:t> the</a:t>
          </a:r>
          <a:r>
            <a:rPr lang="en-GB" sz="1600" baseline="0">
              <a:solidFill>
                <a:srgbClr val="000000"/>
              </a:solidFill>
              <a:effectLst/>
              <a:latin typeface="+mn-lt"/>
              <a:ea typeface="Times New Roman"/>
              <a:cs typeface="Times New Roman"/>
            </a:rPr>
            <a:t> value</a:t>
          </a:r>
          <a:r>
            <a:rPr lang="en-GB" sz="1600">
              <a:solidFill>
                <a:srgbClr val="000000"/>
              </a:solidFill>
              <a:effectLst/>
              <a:latin typeface="+mn-lt"/>
              <a:ea typeface="Times New Roman"/>
              <a:cs typeface="Times New Roman"/>
            </a:rPr>
            <a:t> into</a:t>
          </a:r>
          <a:r>
            <a:rPr lang="en-GB" sz="1600" baseline="0">
              <a:solidFill>
                <a:srgbClr val="000000"/>
              </a:solidFill>
              <a:effectLst/>
              <a:latin typeface="+mn-lt"/>
              <a:ea typeface="Times New Roman"/>
              <a:cs typeface="Times New Roman"/>
            </a:rPr>
            <a:t> the column "Bowl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Weigh the wet material including the pot and enter the value in the column "Wet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Dry the material using a suitable heat source.  Dry the material until the weight does not change. Continue to dry once more to confirm there is no more weight loss.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 final weight into the column "Dry Weight". The moisture%</a:t>
          </a:r>
          <a:r>
            <a:rPr lang="en-GB" sz="1600" baseline="0">
              <a:solidFill>
                <a:srgbClr val="000000"/>
              </a:solidFill>
              <a:effectLst/>
              <a:latin typeface="+mn-lt"/>
              <a:ea typeface="Times New Roman"/>
              <a:cs typeface="Times New Roman"/>
            </a:rPr>
            <a:t> will be automatically calculated.</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Repeat the test for the other two samples.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If the</a:t>
          </a:r>
          <a:r>
            <a:rPr lang="en-GB" sz="1600" baseline="0">
              <a:solidFill>
                <a:srgbClr val="000000"/>
              </a:solidFill>
              <a:effectLst/>
              <a:latin typeface="+mn-lt"/>
              <a:ea typeface="Times New Roman"/>
              <a:cs typeface="Times New Roman"/>
            </a:rPr>
            <a:t> moisture% of the</a:t>
          </a:r>
          <a:r>
            <a:rPr lang="en-GB" sz="1600">
              <a:solidFill>
                <a:srgbClr val="000000"/>
              </a:solidFill>
              <a:effectLst/>
              <a:latin typeface="+mn-lt"/>
              <a:ea typeface="Times New Roman"/>
              <a:cs typeface="Times New Roman"/>
            </a:rPr>
            <a:t> sample differs</a:t>
          </a:r>
          <a:r>
            <a:rPr lang="en-GB" sz="1600" baseline="0">
              <a:solidFill>
                <a:srgbClr val="000000"/>
              </a:solidFill>
              <a:effectLst/>
              <a:latin typeface="+mn-lt"/>
              <a:ea typeface="Times New Roman"/>
              <a:cs typeface="Times New Roman"/>
            </a:rPr>
            <a:t> by more than</a:t>
          </a:r>
          <a:r>
            <a:rPr lang="en-GB" sz="1600">
              <a:solidFill>
                <a:srgbClr val="000000"/>
              </a:solidFill>
              <a:effectLst/>
              <a:latin typeface="+mn-lt"/>
              <a:ea typeface="Times New Roman"/>
              <a:cs typeface="Times New Roman"/>
            </a:rPr>
            <a:t> 0.3% the sample has to be discarded. Ensure that the results are still recorded in the spread sheet.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Select</a:t>
          </a:r>
          <a:r>
            <a:rPr lang="en-GB" sz="1600" baseline="0">
              <a:solidFill>
                <a:srgbClr val="000000"/>
              </a:solidFill>
              <a:effectLst/>
              <a:latin typeface="+mn-lt"/>
              <a:ea typeface="Times New Roman"/>
              <a:cs typeface="Times New Roman"/>
            </a:rPr>
            <a:t> the samples that are within 0.3% by selecting "Yes" in the include column </a:t>
          </a:r>
        </a:p>
        <a:p>
          <a:pPr marL="342900" lvl="0" indent="-342900">
            <a:spcAft>
              <a:spcPts val="0"/>
            </a:spcAft>
            <a:buFont typeface="Symbol"/>
            <a:buChar char=""/>
          </a:pPr>
          <a:r>
            <a:rPr lang="en-GB" sz="1600" baseline="0">
              <a:solidFill>
                <a:srgbClr val="000000"/>
              </a:solidFill>
              <a:effectLst/>
              <a:latin typeface="+mn-lt"/>
              <a:ea typeface="Times New Roman"/>
              <a:cs typeface="Times New Roman"/>
            </a:rPr>
            <a:t>If the deviation column is red the deviation is too large. Change include to "No" for the value that differs by more than 0.3%  If the samples are all more than 0.3% different repeat the test again.</a:t>
          </a:r>
          <a:endParaRPr lang="en-GB" sz="1600">
            <a:effectLst/>
            <a:latin typeface="Times New Roman"/>
            <a:ea typeface="Times New Roman"/>
          </a:endParaRPr>
        </a:p>
      </xdr:txBody>
    </xdr:sp>
    <xdr:clientData/>
  </xdr:twoCellAnchor>
  <xdr:twoCellAnchor>
    <xdr:from>
      <xdr:col>16</xdr:col>
      <xdr:colOff>582083</xdr:colOff>
      <xdr:row>69</xdr:row>
      <xdr:rowOff>58208</xdr:rowOff>
    </xdr:from>
    <xdr:to>
      <xdr:col>20</xdr:col>
      <xdr:colOff>715433</xdr:colOff>
      <xdr:row>72</xdr:row>
      <xdr:rowOff>71439</xdr:rowOff>
    </xdr:to>
    <xdr:sp macro="" textlink="">
      <xdr:nvSpPr>
        <xdr:cNvPr id="5" name="TextBox 4"/>
        <xdr:cNvSpPr txBox="1"/>
      </xdr:nvSpPr>
      <xdr:spPr>
        <a:xfrm>
          <a:off x="13231283" y="13612283"/>
          <a:ext cx="4210050" cy="6609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Points</a:t>
          </a:r>
          <a:r>
            <a:rPr lang="en-GB" sz="1600" baseline="0"/>
            <a:t> Included in the graph</a:t>
          </a:r>
          <a:endParaRPr lang="en-GB" sz="1600"/>
        </a:p>
      </xdr:txBody>
    </xdr:sp>
    <xdr:clientData/>
  </xdr:twoCellAnchor>
  <xdr:twoCellAnchor>
    <xdr:from>
      <xdr:col>11</xdr:col>
      <xdr:colOff>580231</xdr:colOff>
      <xdr:row>69</xdr:row>
      <xdr:rowOff>84667</xdr:rowOff>
    </xdr:from>
    <xdr:to>
      <xdr:col>15</xdr:col>
      <xdr:colOff>708819</xdr:colOff>
      <xdr:row>72</xdr:row>
      <xdr:rowOff>73026</xdr:rowOff>
    </xdr:to>
    <xdr:sp macro="" textlink="">
      <xdr:nvSpPr>
        <xdr:cNvPr id="6" name="TextBox 5"/>
        <xdr:cNvSpPr txBox="1"/>
      </xdr:nvSpPr>
      <xdr:spPr>
        <a:xfrm>
          <a:off x="8657431" y="13638742"/>
          <a:ext cx="3824288" cy="6360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Calibration points</a:t>
          </a:r>
        </a:p>
        <a:p>
          <a:pPr algn="ctr"/>
          <a:r>
            <a:rPr lang="en-GB" sz="1000"/>
            <a:t>Select points to add to </a:t>
          </a:r>
          <a:r>
            <a:rPr lang="en-GB" sz="1000" baseline="0"/>
            <a:t>calibration chart</a:t>
          </a:r>
          <a:endParaRPr lang="en-GB" sz="1000"/>
        </a:p>
      </xdr:txBody>
    </xdr:sp>
    <xdr:clientData/>
  </xdr:twoCellAnchor>
  <xdr:twoCellAnchor>
    <xdr:from>
      <xdr:col>2</xdr:col>
      <xdr:colOff>13607</xdr:colOff>
      <xdr:row>0</xdr:row>
      <xdr:rowOff>39158</xdr:rowOff>
    </xdr:from>
    <xdr:to>
      <xdr:col>26</xdr:col>
      <xdr:colOff>598713</xdr:colOff>
      <xdr:row>4</xdr:row>
      <xdr:rowOff>122464</xdr:rowOff>
    </xdr:to>
    <xdr:sp macro="" textlink="">
      <xdr:nvSpPr>
        <xdr:cNvPr id="7" name="TextBox 6"/>
        <xdr:cNvSpPr txBox="1"/>
      </xdr:nvSpPr>
      <xdr:spPr>
        <a:xfrm>
          <a:off x="1232807" y="39158"/>
          <a:ext cx="22511656" cy="845306"/>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800"/>
            <a:t>Hydronix</a:t>
          </a:r>
          <a:r>
            <a:rPr lang="en-GB" sz="4800" baseline="0"/>
            <a:t> Sensor calibration assistant</a:t>
          </a:r>
          <a:endParaRPr lang="en-GB" sz="4800"/>
        </a:p>
      </xdr:txBody>
    </xdr:sp>
    <xdr:clientData/>
  </xdr:twoCellAnchor>
  <xdr:twoCellAnchor>
    <xdr:from>
      <xdr:col>11</xdr:col>
      <xdr:colOff>587375</xdr:colOff>
      <xdr:row>61</xdr:row>
      <xdr:rowOff>47626</xdr:rowOff>
    </xdr:from>
    <xdr:to>
      <xdr:col>20</xdr:col>
      <xdr:colOff>739775</xdr:colOff>
      <xdr:row>68</xdr:row>
      <xdr:rowOff>170090</xdr:rowOff>
    </xdr:to>
    <xdr:sp macro="" textlink="">
      <xdr:nvSpPr>
        <xdr:cNvPr id="8" name="TextBox 7"/>
        <xdr:cNvSpPr txBox="1"/>
      </xdr:nvSpPr>
      <xdr:spPr>
        <a:xfrm>
          <a:off x="8664575" y="12077701"/>
          <a:ext cx="8801100" cy="14559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All calibration points in the spread sheet are displayed in the Calibration points Table. </a:t>
          </a:r>
        </a:p>
        <a:p>
          <a:pPr lvl="0"/>
          <a:r>
            <a:rPr lang="en-GB" sz="1600">
              <a:solidFill>
                <a:schemeClr val="dk1"/>
              </a:solidFill>
              <a:effectLst/>
              <a:latin typeface="+mn-lt"/>
              <a:ea typeface="+mn-ea"/>
              <a:cs typeface="+mn-cs"/>
            </a:rPr>
            <a:t>To change the points that are included in the graph change the Include column to "Yes" or "No".</a:t>
          </a:r>
        </a:p>
        <a:p>
          <a:pPr lvl="0"/>
          <a:r>
            <a:rPr lang="en-GB" sz="1600">
              <a:solidFill>
                <a:schemeClr val="dk1"/>
              </a:solidFill>
              <a:effectLst/>
              <a:latin typeface="+mn-lt"/>
              <a:ea typeface="+mn-ea"/>
              <a:cs typeface="+mn-cs"/>
            </a:rPr>
            <a:t>All included points are displayed on the graph and in the Points Included </a:t>
          </a:r>
          <a:r>
            <a:rPr lang="en-GB" sz="1800">
              <a:solidFill>
                <a:schemeClr val="dk1"/>
              </a:solidFill>
              <a:effectLst/>
              <a:latin typeface="+mn-lt"/>
              <a:ea typeface="+mn-ea"/>
              <a:cs typeface="+mn-cs"/>
            </a:rPr>
            <a:t>Table.</a:t>
          </a:r>
        </a:p>
        <a:p>
          <a:endParaRPr lang="en-GB" sz="1100"/>
        </a:p>
      </xdr:txBody>
    </xdr:sp>
    <xdr:clientData/>
  </xdr:twoCellAnchor>
  <xdr:twoCellAnchor>
    <xdr:from>
      <xdr:col>22</xdr:col>
      <xdr:colOff>700618</xdr:colOff>
      <xdr:row>81</xdr:row>
      <xdr:rowOff>173871</xdr:rowOff>
    </xdr:from>
    <xdr:to>
      <xdr:col>27</xdr:col>
      <xdr:colOff>476252</xdr:colOff>
      <xdr:row>83</xdr:row>
      <xdr:rowOff>66715</xdr:rowOff>
    </xdr:to>
    <xdr:sp macro="" textlink="">
      <xdr:nvSpPr>
        <xdr:cNvPr id="9" name="TextBox 8"/>
        <xdr:cNvSpPr txBox="1"/>
      </xdr:nvSpPr>
      <xdr:spPr>
        <a:xfrm>
          <a:off x="18921943" y="16471146"/>
          <a:ext cx="5309659" cy="273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Moisture</a:t>
          </a:r>
          <a:r>
            <a:rPr lang="en-GB" sz="1400" baseline="0"/>
            <a:t> spread for included points</a:t>
          </a:r>
          <a:endParaRPr lang="en-GB" sz="1400"/>
        </a:p>
        <a:p>
          <a:endParaRPr lang="en-GB" sz="1100"/>
        </a:p>
      </xdr:txBody>
    </xdr:sp>
    <xdr:clientData/>
  </xdr:twoCellAnchor>
  <xdr:twoCellAnchor>
    <xdr:from>
      <xdr:col>0</xdr:col>
      <xdr:colOff>301626</xdr:colOff>
      <xdr:row>64</xdr:row>
      <xdr:rowOff>158750</xdr:rowOff>
    </xdr:from>
    <xdr:to>
      <xdr:col>11</xdr:col>
      <xdr:colOff>428625</xdr:colOff>
      <xdr:row>72</xdr:row>
      <xdr:rowOff>104322</xdr:rowOff>
    </xdr:to>
    <xdr:sp macro="" textlink="">
      <xdr:nvSpPr>
        <xdr:cNvPr id="10" name="TextBox 9"/>
        <xdr:cNvSpPr txBox="1"/>
      </xdr:nvSpPr>
      <xdr:spPr>
        <a:xfrm>
          <a:off x="301626" y="12760325"/>
          <a:ext cx="8204199" cy="154577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 best fit line is produced using</a:t>
          </a:r>
          <a:r>
            <a:rPr lang="en-GB" sz="1600" baseline="0">
              <a:solidFill>
                <a:schemeClr val="dk1"/>
              </a:solidFill>
              <a:effectLst/>
              <a:latin typeface="+mn-lt"/>
              <a:ea typeface="+mn-ea"/>
              <a:cs typeface="+mn-cs"/>
            </a:rPr>
            <a:t> the included points. </a:t>
          </a:r>
        </a:p>
        <a:p>
          <a:pPr lvl="0"/>
          <a:r>
            <a:rPr lang="en-GB" sz="1600" baseline="0">
              <a:solidFill>
                <a:schemeClr val="dk1"/>
              </a:solidFill>
              <a:effectLst/>
              <a:latin typeface="+mn-lt"/>
              <a:ea typeface="+mn-ea"/>
              <a:cs typeface="+mn-cs"/>
            </a:rPr>
            <a:t>The equation Y=Mx+c is created from this line. </a:t>
          </a:r>
          <a:endParaRPr lang="en-GB" sz="1600">
            <a:solidFill>
              <a:schemeClr val="dk1"/>
            </a:solidFill>
            <a:effectLst/>
            <a:latin typeface="+mn-lt"/>
            <a:ea typeface="+mn-ea"/>
            <a:cs typeface="+mn-cs"/>
          </a:endParaRPr>
        </a:p>
        <a:p>
          <a:r>
            <a:rPr lang="en-GB" sz="1600"/>
            <a:t>Use these values to calibrate</a:t>
          </a:r>
          <a:r>
            <a:rPr lang="en-GB" sz="1600" baseline="0"/>
            <a:t> the sensor. </a:t>
          </a:r>
          <a:r>
            <a:rPr lang="en-GB" sz="1600" baseline="0">
              <a:solidFill>
                <a:schemeClr val="dk1"/>
              </a:solidFill>
              <a:effectLst/>
              <a:latin typeface="+mn-lt"/>
              <a:ea typeface="+mn-ea"/>
              <a:cs typeface="+mn-cs"/>
            </a:rPr>
            <a:t>For example Y= 0.218x-4.  </a:t>
          </a:r>
        </a:p>
        <a:p>
          <a:r>
            <a:rPr lang="en-GB" sz="1600" baseline="0">
              <a:solidFill>
                <a:schemeClr val="dk1"/>
              </a:solidFill>
              <a:effectLst/>
              <a:latin typeface="+mn-lt"/>
              <a:ea typeface="+mn-ea"/>
              <a:cs typeface="+mn-cs"/>
            </a:rPr>
            <a:t>Sensor calibration values  B= 0.218 and C= -4</a:t>
          </a:r>
        </a:p>
        <a:p>
          <a:r>
            <a:rPr lang="en-GB" sz="1600" baseline="0">
              <a:solidFill>
                <a:schemeClr val="dk1"/>
              </a:solidFill>
              <a:effectLst/>
              <a:latin typeface="+mn-lt"/>
              <a:ea typeface="+mn-ea"/>
              <a:cs typeface="+mn-cs"/>
            </a:rPr>
            <a:t>Enter all included points into Hydro-Com to calibrate the sensor.</a:t>
          </a:r>
          <a:endParaRPr lang="en-GB" sz="1600"/>
        </a:p>
      </xdr:txBody>
    </xdr:sp>
    <xdr:clientData/>
  </xdr:twoCellAnchor>
  <xdr:twoCellAnchor>
    <xdr:from>
      <xdr:col>22</xdr:col>
      <xdr:colOff>3970</xdr:colOff>
      <xdr:row>88</xdr:row>
      <xdr:rowOff>162719</xdr:rowOff>
    </xdr:from>
    <xdr:to>
      <xdr:col>28</xdr:col>
      <xdr:colOff>17576</xdr:colOff>
      <xdr:row>96</xdr:row>
      <xdr:rowOff>108290</xdr:rowOff>
    </xdr:to>
    <xdr:sp macro="" textlink="">
      <xdr:nvSpPr>
        <xdr:cNvPr id="11" name="TextBox 10"/>
        <xdr:cNvSpPr txBox="1"/>
      </xdr:nvSpPr>
      <xdr:spPr>
        <a:xfrm>
          <a:off x="18225295" y="17869694"/>
          <a:ext cx="7024006" cy="14695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1600">
              <a:solidFill>
                <a:schemeClr val="dk1"/>
              </a:solidFill>
              <a:effectLst/>
              <a:latin typeface="+mn-lt"/>
              <a:ea typeface="+mn-ea"/>
              <a:cs typeface="+mn-cs"/>
            </a:rPr>
            <a:t>If</a:t>
          </a:r>
          <a:r>
            <a:rPr lang="en-GB" sz="1600" baseline="0">
              <a:solidFill>
                <a:schemeClr val="dk1"/>
              </a:solidFill>
              <a:effectLst/>
              <a:latin typeface="+mn-lt"/>
              <a:ea typeface="+mn-ea"/>
              <a:cs typeface="+mn-cs"/>
            </a:rPr>
            <a:t> Moisture spread is Red more calibration points are required. </a:t>
          </a:r>
        </a:p>
        <a:p>
          <a:pPr lvl="0" algn="l"/>
          <a:r>
            <a:rPr lang="en-GB" sz="1600" baseline="0">
              <a:solidFill>
                <a:schemeClr val="dk1"/>
              </a:solidFill>
              <a:effectLst/>
              <a:latin typeface="+mn-lt"/>
              <a:ea typeface="+mn-ea"/>
              <a:cs typeface="+mn-cs"/>
            </a:rPr>
            <a:t>If the spread is too low the calibration may not be accurate. </a:t>
          </a:r>
        </a:p>
        <a:p>
          <a:pPr lvl="0" algn="l"/>
          <a:r>
            <a:rPr lang="en-GB" sz="1600" baseline="0">
              <a:solidFill>
                <a:schemeClr val="dk1"/>
              </a:solidFill>
              <a:effectLst/>
              <a:latin typeface="+mn-lt"/>
              <a:ea typeface="+mn-ea"/>
              <a:cs typeface="+mn-cs"/>
            </a:rPr>
            <a:t>Ideally the moisture spread should cover the entire moisture range of the incoming material.</a:t>
          </a:r>
          <a:endParaRPr lang="en-GB" sz="1600"/>
        </a:p>
      </xdr:txBody>
    </xdr:sp>
    <xdr:clientData/>
  </xdr:twoCellAnchor>
  <xdr:twoCellAnchor>
    <xdr:from>
      <xdr:col>0</xdr:col>
      <xdr:colOff>266700</xdr:colOff>
      <xdr:row>73</xdr:row>
      <xdr:rowOff>85725</xdr:rowOff>
    </xdr:from>
    <xdr:to>
      <xdr:col>11</xdr:col>
      <xdr:colOff>438150</xdr:colOff>
      <xdr:row>99</xdr:row>
      <xdr:rowOff>38100</xdr:rowOff>
    </xdr:to>
    <xdr:graphicFrame macro="">
      <xdr:nvGraphicFramePr>
        <xdr:cNvPr id="5023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0</xdr:row>
      <xdr:rowOff>76200</xdr:rowOff>
    </xdr:from>
    <xdr:to>
      <xdr:col>3</xdr:col>
      <xdr:colOff>638175</xdr:colOff>
      <xdr:row>4</xdr:row>
      <xdr:rowOff>114300</xdr:rowOff>
    </xdr:to>
    <xdr:pic>
      <xdr:nvPicPr>
        <xdr:cNvPr id="50237"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450" y="76200"/>
          <a:ext cx="11525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619239</xdr:colOff>
      <xdr:row>75</xdr:row>
      <xdr:rowOff>36475</xdr:rowOff>
    </xdr:from>
    <xdr:to>
      <xdr:col>27</xdr:col>
      <xdr:colOff>458107</xdr:colOff>
      <xdr:row>76</xdr:row>
      <xdr:rowOff>122465</xdr:rowOff>
    </xdr:to>
    <xdr:sp macro="" textlink="">
      <xdr:nvSpPr>
        <xdr:cNvPr id="2" name="TextBox 1"/>
        <xdr:cNvSpPr txBox="1"/>
      </xdr:nvSpPr>
      <xdr:spPr>
        <a:xfrm>
          <a:off x="18840564" y="15038350"/>
          <a:ext cx="5372893" cy="2764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Convert Sensor Unscaled to Moisture %</a:t>
          </a:r>
        </a:p>
        <a:p>
          <a:endParaRPr lang="en-GB" sz="1100"/>
        </a:p>
      </xdr:txBody>
    </xdr:sp>
    <xdr:clientData/>
  </xdr:twoCellAnchor>
  <xdr:twoCellAnchor>
    <xdr:from>
      <xdr:col>22</xdr:col>
      <xdr:colOff>605630</xdr:colOff>
      <xdr:row>69</xdr:row>
      <xdr:rowOff>94191</xdr:rowOff>
    </xdr:from>
    <xdr:to>
      <xdr:col>27</xdr:col>
      <xdr:colOff>391584</xdr:colOff>
      <xdr:row>70</xdr:row>
      <xdr:rowOff>179917</xdr:rowOff>
    </xdr:to>
    <xdr:sp macro="" textlink="">
      <xdr:nvSpPr>
        <xdr:cNvPr id="3" name="TextBox 2"/>
        <xdr:cNvSpPr txBox="1"/>
      </xdr:nvSpPr>
      <xdr:spPr>
        <a:xfrm>
          <a:off x="18826955" y="13648266"/>
          <a:ext cx="5319979" cy="2762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Chart </a:t>
          </a:r>
          <a:r>
            <a:rPr lang="en-GB" sz="1600"/>
            <a:t>Data</a:t>
          </a:r>
        </a:p>
      </xdr:txBody>
    </xdr:sp>
    <xdr:clientData/>
  </xdr:twoCellAnchor>
  <xdr:twoCellAnchor>
    <xdr:from>
      <xdr:col>2</xdr:col>
      <xdr:colOff>11906</xdr:colOff>
      <xdr:row>4</xdr:row>
      <xdr:rowOff>68035</xdr:rowOff>
    </xdr:from>
    <xdr:to>
      <xdr:col>26</xdr:col>
      <xdr:colOff>595313</xdr:colOff>
      <xdr:row>25</xdr:row>
      <xdr:rowOff>217714</xdr:rowOff>
    </xdr:to>
    <xdr:sp macro="" textlink="">
      <xdr:nvSpPr>
        <xdr:cNvPr id="4" name="TextBox 3"/>
        <xdr:cNvSpPr txBox="1"/>
      </xdr:nvSpPr>
      <xdr:spPr>
        <a:xfrm>
          <a:off x="1231106" y="830035"/>
          <a:ext cx="22509957" cy="4150179"/>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en-GB" sz="2000" b="1">
              <a:solidFill>
                <a:srgbClr val="000000"/>
              </a:solidFill>
              <a:effectLst/>
              <a:latin typeface="+mn-lt"/>
              <a:ea typeface="Times New Roman"/>
              <a:cs typeface="Times New Roman"/>
            </a:rPr>
            <a:t>Calibration instructions</a:t>
          </a:r>
          <a:endParaRPr lang="en-GB" sz="20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a:t>
          </a:r>
          <a:r>
            <a:rPr lang="en-GB" sz="1600" baseline="0">
              <a:solidFill>
                <a:srgbClr val="000000"/>
              </a:solidFill>
              <a:effectLst/>
              <a:latin typeface="+mn-lt"/>
              <a:ea typeface="Times New Roman"/>
              <a:cs typeface="Times New Roman"/>
            </a:rPr>
            <a:t> sensor and calibration names.</a:t>
          </a:r>
          <a:endParaRPr lang="en-GB" sz="1600">
            <a:solidFill>
              <a:srgbClr val="000000"/>
            </a:solidFill>
            <a:effectLst/>
            <a:latin typeface="+mn-lt"/>
            <a:ea typeface="Times New Roman"/>
            <a:cs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Collect a sample of at least 5Kg of material that is representative of what the sensor is seeing.</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At the same time record the average Unscaled output from the sensor.</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Seal the material into a bag to trap all the moisture.</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Thoroughly mix the material to make it homogenous.</a:t>
          </a:r>
          <a:endParaRPr lang="en-GB" sz="1600">
            <a:effectLst/>
            <a:latin typeface="Times New Roman"/>
            <a:ea typeface="Times New Roman"/>
          </a:endParaRPr>
        </a:p>
        <a:p>
          <a:pPr marL="342900" marR="0" lvl="0" indent="-342900" defTabSz="914400" eaLnBrk="1" fontAlgn="auto" latinLnBrk="0" hangingPunct="1">
            <a:lnSpc>
              <a:spcPct val="100000"/>
            </a:lnSpc>
            <a:spcBef>
              <a:spcPts val="0"/>
            </a:spcBef>
            <a:spcAft>
              <a:spcPts val="0"/>
            </a:spcAft>
            <a:buClrTx/>
            <a:buSzTx/>
            <a:buFont typeface="Symbol"/>
            <a:buChar char=""/>
            <a:tabLst/>
            <a:defRPr/>
          </a:pPr>
          <a:r>
            <a:rPr lang="en-GB" sz="1600">
              <a:solidFill>
                <a:schemeClr val="dk1"/>
              </a:solidFill>
              <a:effectLst/>
              <a:latin typeface="+mn-lt"/>
              <a:ea typeface="+mn-ea"/>
              <a:cs typeface="+mn-cs"/>
            </a:rPr>
            <a:t>Split the sample to</a:t>
          </a:r>
          <a:r>
            <a:rPr lang="en-GB" sz="1600" baseline="0">
              <a:solidFill>
                <a:schemeClr val="dk1"/>
              </a:solidFill>
              <a:effectLst/>
              <a:latin typeface="+mn-lt"/>
              <a:ea typeface="+mn-ea"/>
              <a:cs typeface="+mn-cs"/>
            </a:rPr>
            <a:t> create</a:t>
          </a:r>
          <a:r>
            <a:rPr lang="en-GB" sz="1600">
              <a:solidFill>
                <a:schemeClr val="dk1"/>
              </a:solidFill>
              <a:effectLst/>
              <a:latin typeface="+mn-lt"/>
              <a:ea typeface="+mn-ea"/>
              <a:cs typeface="+mn-cs"/>
            </a:rPr>
            <a:t> 3 x 1Kg samples, keep the</a:t>
          </a:r>
          <a:r>
            <a:rPr lang="en-GB" sz="1600" baseline="0">
              <a:solidFill>
                <a:schemeClr val="dk1"/>
              </a:solidFill>
              <a:effectLst/>
              <a:latin typeface="+mn-lt"/>
              <a:ea typeface="+mn-ea"/>
              <a:cs typeface="+mn-cs"/>
            </a:rPr>
            <a:t> remaining material sealed in case further tests are required</a:t>
          </a:r>
          <a:r>
            <a:rPr lang="en-GB" sz="1600">
              <a:solidFill>
                <a:schemeClr val="dk1"/>
              </a:solidFill>
              <a:effectLst/>
              <a:latin typeface="+mn-lt"/>
              <a:ea typeface="+mn-ea"/>
              <a:cs typeface="+mn-cs"/>
            </a:rPr>
            <a:t>.</a:t>
          </a:r>
          <a:endParaRPr lang="en-GB" sz="1600">
            <a:effectLst/>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For sample 1 weigh the empty pot and</a:t>
          </a:r>
          <a:r>
            <a:rPr lang="en-GB" sz="1600" baseline="0">
              <a:solidFill>
                <a:srgbClr val="000000"/>
              </a:solidFill>
              <a:effectLst/>
              <a:latin typeface="+mn-lt"/>
              <a:ea typeface="Times New Roman"/>
              <a:cs typeface="Times New Roman"/>
            </a:rPr>
            <a:t> enter</a:t>
          </a:r>
          <a:r>
            <a:rPr lang="en-GB" sz="1600">
              <a:solidFill>
                <a:srgbClr val="000000"/>
              </a:solidFill>
              <a:effectLst/>
              <a:latin typeface="+mn-lt"/>
              <a:ea typeface="Times New Roman"/>
              <a:cs typeface="Times New Roman"/>
            </a:rPr>
            <a:t> the</a:t>
          </a:r>
          <a:r>
            <a:rPr lang="en-GB" sz="1600" baseline="0">
              <a:solidFill>
                <a:srgbClr val="000000"/>
              </a:solidFill>
              <a:effectLst/>
              <a:latin typeface="+mn-lt"/>
              <a:ea typeface="Times New Roman"/>
              <a:cs typeface="Times New Roman"/>
            </a:rPr>
            <a:t> value</a:t>
          </a:r>
          <a:r>
            <a:rPr lang="en-GB" sz="1600">
              <a:solidFill>
                <a:srgbClr val="000000"/>
              </a:solidFill>
              <a:effectLst/>
              <a:latin typeface="+mn-lt"/>
              <a:ea typeface="Times New Roman"/>
              <a:cs typeface="Times New Roman"/>
            </a:rPr>
            <a:t> into</a:t>
          </a:r>
          <a:r>
            <a:rPr lang="en-GB" sz="1600" baseline="0">
              <a:solidFill>
                <a:srgbClr val="000000"/>
              </a:solidFill>
              <a:effectLst/>
              <a:latin typeface="+mn-lt"/>
              <a:ea typeface="Times New Roman"/>
              <a:cs typeface="Times New Roman"/>
            </a:rPr>
            <a:t> the column "Bowl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Weigh the wet material including the pot and enter the value in the column "Wet Weight".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Dry the material using a suitable heat source.  Dry the material until the weight does not change. Continue to dry once more to confirm there is no more weight loss.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Enter the final weight into the column "Dry Weight". The moisture%</a:t>
          </a:r>
          <a:r>
            <a:rPr lang="en-GB" sz="1600" baseline="0">
              <a:solidFill>
                <a:srgbClr val="000000"/>
              </a:solidFill>
              <a:effectLst/>
              <a:latin typeface="+mn-lt"/>
              <a:ea typeface="Times New Roman"/>
              <a:cs typeface="Times New Roman"/>
            </a:rPr>
            <a:t> will be automatically calculated.</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Repeat the test for the other two samples.</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If the</a:t>
          </a:r>
          <a:r>
            <a:rPr lang="en-GB" sz="1600" baseline="0">
              <a:solidFill>
                <a:srgbClr val="000000"/>
              </a:solidFill>
              <a:effectLst/>
              <a:latin typeface="+mn-lt"/>
              <a:ea typeface="Times New Roman"/>
              <a:cs typeface="Times New Roman"/>
            </a:rPr>
            <a:t> moisture% of the</a:t>
          </a:r>
          <a:r>
            <a:rPr lang="en-GB" sz="1600">
              <a:solidFill>
                <a:srgbClr val="000000"/>
              </a:solidFill>
              <a:effectLst/>
              <a:latin typeface="+mn-lt"/>
              <a:ea typeface="Times New Roman"/>
              <a:cs typeface="Times New Roman"/>
            </a:rPr>
            <a:t> sample differs</a:t>
          </a:r>
          <a:r>
            <a:rPr lang="en-GB" sz="1600" baseline="0">
              <a:solidFill>
                <a:srgbClr val="000000"/>
              </a:solidFill>
              <a:effectLst/>
              <a:latin typeface="+mn-lt"/>
              <a:ea typeface="Times New Roman"/>
              <a:cs typeface="Times New Roman"/>
            </a:rPr>
            <a:t> by more than</a:t>
          </a:r>
          <a:r>
            <a:rPr lang="en-GB" sz="1600">
              <a:solidFill>
                <a:srgbClr val="000000"/>
              </a:solidFill>
              <a:effectLst/>
              <a:latin typeface="+mn-lt"/>
              <a:ea typeface="Times New Roman"/>
              <a:cs typeface="Times New Roman"/>
            </a:rPr>
            <a:t> 0.3% the sample has to be discarded. Ensure that the results are still recorded in the spread sheet.</a:t>
          </a:r>
          <a:endParaRPr lang="en-GB" sz="1600">
            <a:effectLst/>
            <a:latin typeface="Times New Roman"/>
            <a:ea typeface="Times New Roman"/>
          </a:endParaRPr>
        </a:p>
        <a:p>
          <a:pPr marL="342900" lvl="0" indent="-342900">
            <a:spcAft>
              <a:spcPts val="0"/>
            </a:spcAft>
            <a:buFont typeface="Symbol"/>
            <a:buChar char=""/>
          </a:pPr>
          <a:r>
            <a:rPr lang="en-GB" sz="1600">
              <a:solidFill>
                <a:srgbClr val="000000"/>
              </a:solidFill>
              <a:effectLst/>
              <a:latin typeface="+mn-lt"/>
              <a:ea typeface="Times New Roman"/>
              <a:cs typeface="Times New Roman"/>
            </a:rPr>
            <a:t>Select</a:t>
          </a:r>
          <a:r>
            <a:rPr lang="en-GB" sz="1600" baseline="0">
              <a:solidFill>
                <a:srgbClr val="000000"/>
              </a:solidFill>
              <a:effectLst/>
              <a:latin typeface="+mn-lt"/>
              <a:ea typeface="Times New Roman"/>
              <a:cs typeface="Times New Roman"/>
            </a:rPr>
            <a:t> the samples that are within 0.3% by selecting "Yes" in the include column </a:t>
          </a:r>
        </a:p>
        <a:p>
          <a:pPr marL="342900" lvl="0" indent="-342900">
            <a:spcAft>
              <a:spcPts val="0"/>
            </a:spcAft>
            <a:buFont typeface="Symbol"/>
            <a:buChar char=""/>
          </a:pPr>
          <a:r>
            <a:rPr lang="en-GB" sz="1600" baseline="0">
              <a:solidFill>
                <a:srgbClr val="000000"/>
              </a:solidFill>
              <a:effectLst/>
              <a:latin typeface="+mn-lt"/>
              <a:ea typeface="Times New Roman"/>
              <a:cs typeface="Times New Roman"/>
            </a:rPr>
            <a:t>If the deviation column is red the deviation is too large. Change include to "No" for the value that differs by more than 0.3%  If the samples are all more than 0.3% different repeat the test again.</a:t>
          </a:r>
          <a:endParaRPr lang="en-GB" sz="1600">
            <a:effectLst/>
            <a:latin typeface="Times New Roman"/>
            <a:ea typeface="Times New Roman"/>
          </a:endParaRPr>
        </a:p>
      </xdr:txBody>
    </xdr:sp>
    <xdr:clientData/>
  </xdr:twoCellAnchor>
  <xdr:twoCellAnchor>
    <xdr:from>
      <xdr:col>16</xdr:col>
      <xdr:colOff>582083</xdr:colOff>
      <xdr:row>69</xdr:row>
      <xdr:rowOff>58208</xdr:rowOff>
    </xdr:from>
    <xdr:to>
      <xdr:col>20</xdr:col>
      <xdr:colOff>715433</xdr:colOff>
      <xdr:row>72</xdr:row>
      <xdr:rowOff>71439</xdr:rowOff>
    </xdr:to>
    <xdr:sp macro="" textlink="">
      <xdr:nvSpPr>
        <xdr:cNvPr id="5" name="TextBox 4"/>
        <xdr:cNvSpPr txBox="1"/>
      </xdr:nvSpPr>
      <xdr:spPr>
        <a:xfrm>
          <a:off x="13231283" y="13612283"/>
          <a:ext cx="4210050" cy="6609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Points</a:t>
          </a:r>
          <a:r>
            <a:rPr lang="en-GB" sz="1600" baseline="0"/>
            <a:t> Included in the graph</a:t>
          </a:r>
          <a:endParaRPr lang="en-GB" sz="1600"/>
        </a:p>
      </xdr:txBody>
    </xdr:sp>
    <xdr:clientData/>
  </xdr:twoCellAnchor>
  <xdr:twoCellAnchor>
    <xdr:from>
      <xdr:col>11</xdr:col>
      <xdr:colOff>580231</xdr:colOff>
      <xdr:row>69</xdr:row>
      <xdr:rowOff>84667</xdr:rowOff>
    </xdr:from>
    <xdr:to>
      <xdr:col>15</xdr:col>
      <xdr:colOff>708819</xdr:colOff>
      <xdr:row>72</xdr:row>
      <xdr:rowOff>73026</xdr:rowOff>
    </xdr:to>
    <xdr:sp macro="" textlink="">
      <xdr:nvSpPr>
        <xdr:cNvPr id="6" name="TextBox 5"/>
        <xdr:cNvSpPr txBox="1"/>
      </xdr:nvSpPr>
      <xdr:spPr>
        <a:xfrm>
          <a:off x="8657431" y="13638742"/>
          <a:ext cx="3824288" cy="6360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a:t>Calibration points</a:t>
          </a:r>
        </a:p>
        <a:p>
          <a:pPr algn="ctr"/>
          <a:r>
            <a:rPr lang="en-GB" sz="1000"/>
            <a:t>Select points to add to </a:t>
          </a:r>
          <a:r>
            <a:rPr lang="en-GB" sz="1000" baseline="0"/>
            <a:t>calibration chart</a:t>
          </a:r>
          <a:endParaRPr lang="en-GB" sz="1000"/>
        </a:p>
      </xdr:txBody>
    </xdr:sp>
    <xdr:clientData/>
  </xdr:twoCellAnchor>
  <xdr:twoCellAnchor>
    <xdr:from>
      <xdr:col>2</xdr:col>
      <xdr:colOff>13607</xdr:colOff>
      <xdr:row>0</xdr:row>
      <xdr:rowOff>39158</xdr:rowOff>
    </xdr:from>
    <xdr:to>
      <xdr:col>26</xdr:col>
      <xdr:colOff>598713</xdr:colOff>
      <xdr:row>4</xdr:row>
      <xdr:rowOff>122464</xdr:rowOff>
    </xdr:to>
    <xdr:sp macro="" textlink="">
      <xdr:nvSpPr>
        <xdr:cNvPr id="7" name="TextBox 6"/>
        <xdr:cNvSpPr txBox="1"/>
      </xdr:nvSpPr>
      <xdr:spPr>
        <a:xfrm>
          <a:off x="1232807" y="39158"/>
          <a:ext cx="22511656" cy="845306"/>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800"/>
            <a:t>Hydronix</a:t>
          </a:r>
          <a:r>
            <a:rPr lang="en-GB" sz="4800" baseline="0"/>
            <a:t> Sensor calibration assistant</a:t>
          </a:r>
          <a:endParaRPr lang="en-GB" sz="4800"/>
        </a:p>
      </xdr:txBody>
    </xdr:sp>
    <xdr:clientData/>
  </xdr:twoCellAnchor>
  <xdr:twoCellAnchor>
    <xdr:from>
      <xdr:col>11</xdr:col>
      <xdr:colOff>587375</xdr:colOff>
      <xdr:row>61</xdr:row>
      <xdr:rowOff>47626</xdr:rowOff>
    </xdr:from>
    <xdr:to>
      <xdr:col>20</xdr:col>
      <xdr:colOff>739775</xdr:colOff>
      <xdr:row>68</xdr:row>
      <xdr:rowOff>170090</xdr:rowOff>
    </xdr:to>
    <xdr:sp macro="" textlink="">
      <xdr:nvSpPr>
        <xdr:cNvPr id="8" name="TextBox 7"/>
        <xdr:cNvSpPr txBox="1"/>
      </xdr:nvSpPr>
      <xdr:spPr>
        <a:xfrm>
          <a:off x="8664575" y="12077701"/>
          <a:ext cx="8801100" cy="14559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All calibration points in the spread sheet are displayed in the Calibration points Table. </a:t>
          </a:r>
        </a:p>
        <a:p>
          <a:pPr lvl="0"/>
          <a:r>
            <a:rPr lang="en-GB" sz="1600">
              <a:solidFill>
                <a:schemeClr val="dk1"/>
              </a:solidFill>
              <a:effectLst/>
              <a:latin typeface="+mn-lt"/>
              <a:ea typeface="+mn-ea"/>
              <a:cs typeface="+mn-cs"/>
            </a:rPr>
            <a:t>To change the points that are included in the graph change the Include column to "Yes" or "No".</a:t>
          </a:r>
        </a:p>
        <a:p>
          <a:pPr lvl="0"/>
          <a:r>
            <a:rPr lang="en-GB" sz="1600">
              <a:solidFill>
                <a:schemeClr val="dk1"/>
              </a:solidFill>
              <a:effectLst/>
              <a:latin typeface="+mn-lt"/>
              <a:ea typeface="+mn-ea"/>
              <a:cs typeface="+mn-cs"/>
            </a:rPr>
            <a:t>All included points are displayed on the graph and in the Points Included </a:t>
          </a:r>
          <a:r>
            <a:rPr lang="en-GB" sz="1800">
              <a:solidFill>
                <a:schemeClr val="dk1"/>
              </a:solidFill>
              <a:effectLst/>
              <a:latin typeface="+mn-lt"/>
              <a:ea typeface="+mn-ea"/>
              <a:cs typeface="+mn-cs"/>
            </a:rPr>
            <a:t>Table.</a:t>
          </a:r>
        </a:p>
        <a:p>
          <a:endParaRPr lang="en-GB" sz="1100"/>
        </a:p>
      </xdr:txBody>
    </xdr:sp>
    <xdr:clientData/>
  </xdr:twoCellAnchor>
  <xdr:twoCellAnchor>
    <xdr:from>
      <xdr:col>22</xdr:col>
      <xdr:colOff>700618</xdr:colOff>
      <xdr:row>81</xdr:row>
      <xdr:rowOff>173871</xdr:rowOff>
    </xdr:from>
    <xdr:to>
      <xdr:col>27</xdr:col>
      <xdr:colOff>476252</xdr:colOff>
      <xdr:row>83</xdr:row>
      <xdr:rowOff>66715</xdr:rowOff>
    </xdr:to>
    <xdr:sp macro="" textlink="">
      <xdr:nvSpPr>
        <xdr:cNvPr id="9" name="TextBox 8"/>
        <xdr:cNvSpPr txBox="1"/>
      </xdr:nvSpPr>
      <xdr:spPr>
        <a:xfrm>
          <a:off x="18921943" y="16471146"/>
          <a:ext cx="5309659" cy="273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Moisture</a:t>
          </a:r>
          <a:r>
            <a:rPr lang="en-GB" sz="1400" baseline="0"/>
            <a:t> spread for included points</a:t>
          </a:r>
          <a:endParaRPr lang="en-GB" sz="1400"/>
        </a:p>
        <a:p>
          <a:endParaRPr lang="en-GB" sz="1100"/>
        </a:p>
      </xdr:txBody>
    </xdr:sp>
    <xdr:clientData/>
  </xdr:twoCellAnchor>
  <xdr:twoCellAnchor>
    <xdr:from>
      <xdr:col>0</xdr:col>
      <xdr:colOff>301626</xdr:colOff>
      <xdr:row>64</xdr:row>
      <xdr:rowOff>158750</xdr:rowOff>
    </xdr:from>
    <xdr:to>
      <xdr:col>11</xdr:col>
      <xdr:colOff>428625</xdr:colOff>
      <xdr:row>72</xdr:row>
      <xdr:rowOff>104322</xdr:rowOff>
    </xdr:to>
    <xdr:sp macro="" textlink="">
      <xdr:nvSpPr>
        <xdr:cNvPr id="10" name="TextBox 9"/>
        <xdr:cNvSpPr txBox="1"/>
      </xdr:nvSpPr>
      <xdr:spPr>
        <a:xfrm>
          <a:off x="301626" y="12760325"/>
          <a:ext cx="8204199" cy="154577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600">
              <a:solidFill>
                <a:schemeClr val="dk1"/>
              </a:solidFill>
              <a:effectLst/>
              <a:latin typeface="+mn-lt"/>
              <a:ea typeface="+mn-ea"/>
              <a:cs typeface="+mn-cs"/>
            </a:rPr>
            <a:t>A best fit line is produced using</a:t>
          </a:r>
          <a:r>
            <a:rPr lang="en-GB" sz="1600" baseline="0">
              <a:solidFill>
                <a:schemeClr val="dk1"/>
              </a:solidFill>
              <a:effectLst/>
              <a:latin typeface="+mn-lt"/>
              <a:ea typeface="+mn-ea"/>
              <a:cs typeface="+mn-cs"/>
            </a:rPr>
            <a:t> the included points. </a:t>
          </a:r>
        </a:p>
        <a:p>
          <a:pPr lvl="0"/>
          <a:r>
            <a:rPr lang="en-GB" sz="1600" baseline="0">
              <a:solidFill>
                <a:schemeClr val="dk1"/>
              </a:solidFill>
              <a:effectLst/>
              <a:latin typeface="+mn-lt"/>
              <a:ea typeface="+mn-ea"/>
              <a:cs typeface="+mn-cs"/>
            </a:rPr>
            <a:t>The equation Y=Mx+c is created from this line. </a:t>
          </a:r>
          <a:endParaRPr lang="en-GB" sz="1600">
            <a:solidFill>
              <a:schemeClr val="dk1"/>
            </a:solidFill>
            <a:effectLst/>
            <a:latin typeface="+mn-lt"/>
            <a:ea typeface="+mn-ea"/>
            <a:cs typeface="+mn-cs"/>
          </a:endParaRPr>
        </a:p>
        <a:p>
          <a:r>
            <a:rPr lang="en-GB" sz="1600"/>
            <a:t>Use these values to calibrate</a:t>
          </a:r>
          <a:r>
            <a:rPr lang="en-GB" sz="1600" baseline="0"/>
            <a:t> the sensor. </a:t>
          </a:r>
          <a:r>
            <a:rPr lang="en-GB" sz="1600" baseline="0">
              <a:solidFill>
                <a:schemeClr val="dk1"/>
              </a:solidFill>
              <a:effectLst/>
              <a:latin typeface="+mn-lt"/>
              <a:ea typeface="+mn-ea"/>
              <a:cs typeface="+mn-cs"/>
            </a:rPr>
            <a:t>For example Y= 0.218x-4.  </a:t>
          </a:r>
        </a:p>
        <a:p>
          <a:r>
            <a:rPr lang="en-GB" sz="1600" baseline="0">
              <a:solidFill>
                <a:schemeClr val="dk1"/>
              </a:solidFill>
              <a:effectLst/>
              <a:latin typeface="+mn-lt"/>
              <a:ea typeface="+mn-ea"/>
              <a:cs typeface="+mn-cs"/>
            </a:rPr>
            <a:t>Sensor calibration values  B= 0.218 and C= -4</a:t>
          </a:r>
        </a:p>
        <a:p>
          <a:r>
            <a:rPr lang="en-GB" sz="1600" baseline="0">
              <a:solidFill>
                <a:schemeClr val="dk1"/>
              </a:solidFill>
              <a:effectLst/>
              <a:latin typeface="+mn-lt"/>
              <a:ea typeface="+mn-ea"/>
              <a:cs typeface="+mn-cs"/>
            </a:rPr>
            <a:t>Enter all included points into Hydro-Com to calibrate the sensor.</a:t>
          </a:r>
          <a:endParaRPr lang="en-GB" sz="1600"/>
        </a:p>
      </xdr:txBody>
    </xdr:sp>
    <xdr:clientData/>
  </xdr:twoCellAnchor>
  <xdr:twoCellAnchor>
    <xdr:from>
      <xdr:col>22</xdr:col>
      <xdr:colOff>3970</xdr:colOff>
      <xdr:row>88</xdr:row>
      <xdr:rowOff>162719</xdr:rowOff>
    </xdr:from>
    <xdr:to>
      <xdr:col>28</xdr:col>
      <xdr:colOff>17576</xdr:colOff>
      <xdr:row>96</xdr:row>
      <xdr:rowOff>108290</xdr:rowOff>
    </xdr:to>
    <xdr:sp macro="" textlink="">
      <xdr:nvSpPr>
        <xdr:cNvPr id="11" name="TextBox 10"/>
        <xdr:cNvSpPr txBox="1"/>
      </xdr:nvSpPr>
      <xdr:spPr>
        <a:xfrm>
          <a:off x="18225295" y="17869694"/>
          <a:ext cx="7024006" cy="14695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1600">
              <a:solidFill>
                <a:schemeClr val="dk1"/>
              </a:solidFill>
              <a:effectLst/>
              <a:latin typeface="+mn-lt"/>
              <a:ea typeface="+mn-ea"/>
              <a:cs typeface="+mn-cs"/>
            </a:rPr>
            <a:t>If</a:t>
          </a:r>
          <a:r>
            <a:rPr lang="en-GB" sz="1600" baseline="0">
              <a:solidFill>
                <a:schemeClr val="dk1"/>
              </a:solidFill>
              <a:effectLst/>
              <a:latin typeface="+mn-lt"/>
              <a:ea typeface="+mn-ea"/>
              <a:cs typeface="+mn-cs"/>
            </a:rPr>
            <a:t> Moisture spread is Red more calibration points are required. </a:t>
          </a:r>
        </a:p>
        <a:p>
          <a:pPr lvl="0" algn="l"/>
          <a:r>
            <a:rPr lang="en-GB" sz="1600" baseline="0">
              <a:solidFill>
                <a:schemeClr val="dk1"/>
              </a:solidFill>
              <a:effectLst/>
              <a:latin typeface="+mn-lt"/>
              <a:ea typeface="+mn-ea"/>
              <a:cs typeface="+mn-cs"/>
            </a:rPr>
            <a:t>If the spread is too low the calibration may not be accurate. </a:t>
          </a:r>
        </a:p>
        <a:p>
          <a:pPr lvl="0" algn="l"/>
          <a:r>
            <a:rPr lang="en-GB" sz="1600" baseline="0">
              <a:solidFill>
                <a:schemeClr val="dk1"/>
              </a:solidFill>
              <a:effectLst/>
              <a:latin typeface="+mn-lt"/>
              <a:ea typeface="+mn-ea"/>
              <a:cs typeface="+mn-cs"/>
            </a:rPr>
            <a:t>Ideally the moisture spread should cover the entire moisture range of the incoming material.</a:t>
          </a:r>
          <a:endParaRPr lang="en-GB" sz="1600"/>
        </a:p>
      </xdr:txBody>
    </xdr:sp>
    <xdr:clientData/>
  </xdr:twoCellAnchor>
  <xdr:twoCellAnchor>
    <xdr:from>
      <xdr:col>0</xdr:col>
      <xdr:colOff>266700</xdr:colOff>
      <xdr:row>73</xdr:row>
      <xdr:rowOff>85725</xdr:rowOff>
    </xdr:from>
    <xdr:to>
      <xdr:col>11</xdr:col>
      <xdr:colOff>438150</xdr:colOff>
      <xdr:row>99</xdr:row>
      <xdr:rowOff>38100</xdr:rowOff>
    </xdr:to>
    <xdr:graphicFrame macro="">
      <xdr:nvGraphicFramePr>
        <xdr:cNvPr id="5126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0</xdr:row>
      <xdr:rowOff>76200</xdr:rowOff>
    </xdr:from>
    <xdr:to>
      <xdr:col>3</xdr:col>
      <xdr:colOff>638175</xdr:colOff>
      <xdr:row>4</xdr:row>
      <xdr:rowOff>114300</xdr:rowOff>
    </xdr:to>
    <xdr:pic>
      <xdr:nvPicPr>
        <xdr:cNvPr id="51261"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450" y="76200"/>
          <a:ext cx="11525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16" name="Table3127117" displayName="Table3127117" ref="M74:P104" totalsRowShown="0">
  <autoFilter ref="M74:P104"/>
  <tableColumns count="4">
    <tableColumn id="4" name="Test Number" dataDxfId="178"/>
    <tableColumn id="1" name="Sensor Unscaled" dataDxfId="177">
      <calculatedColumnFormula>IF(G31="",0,G31)</calculatedColumnFormula>
    </tableColumn>
    <tableColumn id="2" name="Moisture%" dataDxfId="176">
      <calculatedColumnFormula>IF(W31="",0,W31)</calculatedColumnFormula>
    </tableColumn>
    <tableColumn id="3" name="Include" dataDxfId="175"/>
  </tableColumns>
  <tableStyleInfo name="TableStyleMedium2" showFirstColumn="0" showLastColumn="0" showRowStripes="1" showColumnStripes="0"/>
</table>
</file>

<file path=xl/tables/table2.xml><?xml version="1.0" encoding="utf-8"?>
<table xmlns="http://schemas.openxmlformats.org/spreadsheetml/2006/main" id="117" name="Table4138118" displayName="Table4138118" ref="R74:U104" totalsRowShown="0">
  <autoFilter ref="R74:U104"/>
  <tableColumns count="4">
    <tableColumn id="1" name="Test #" dataDxfId="174"/>
    <tableColumn id="2" name="Sensor Unscaled" dataDxfId="173"/>
    <tableColumn id="3" name="Moisture%" dataDxfId="172">
      <calculatedColumnFormula>IF(P75="Yes",O75,NA())</calculatedColumnFormula>
    </tableColumn>
    <tableColumn id="4" name="User" dataDxfId="171">
      <calculatedColumnFormula>IF(C31=0," ",C31)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13" name="Table1432114" displayName="Table1432114" ref="E31:L60" headerRowCount="0" totalsRowShown="0" headerRowDxfId="156">
  <tableColumns count="8">
    <tableColumn id="1" name="Date" dataDxfId="170" headerRowCellStyle="Input" dataCellStyle="Input"/>
    <tableColumn id="2" name="Time" dataDxfId="169" headerRowCellStyle="Input" dataCellStyle="Input"/>
    <tableColumn id="3" name="Sensor U/S" headerRowDxfId="167" dataDxfId="168" headerRowCellStyle="60% - Accent1" dataCellStyle="Output"/>
    <tableColumn id="4" name="Bowl Weight" headerRowDxfId="165" dataDxfId="166"/>
    <tableColumn id="5" name="Wet weight" headerRowDxfId="163" dataDxfId="164"/>
    <tableColumn id="6" name="dry weight" headerRowDxfId="161" dataDxfId="162"/>
    <tableColumn id="7" name="Moisture%" headerRowDxfId="159" dataDxfId="160">
      <calculatedColumnFormula>IF(('Sensor A'!$J31-'Sensor A'!$H31)=0,"",ROUND(('Sensor A'!$I31-'Sensor A'!$J31)/('Sensor A'!$J31-'Sensor A'!$H31)*100,2))</calculatedColumnFormula>
    </tableColumn>
    <tableColumn id="8" name="Include" headerRowDxfId="157" dataDxfId="158"/>
  </tableColumns>
  <tableStyleInfo name="TableStyleLight4" showFirstColumn="0" showLastColumn="0" showRowStripes="1" showColumnStripes="0"/>
</table>
</file>

<file path=xl/tables/table4.xml><?xml version="1.0" encoding="utf-8"?>
<table xmlns="http://schemas.openxmlformats.org/spreadsheetml/2006/main" id="114" name="Table1564115" displayName="Table1564115" ref="M31:Q60" headerRowCount="0" totalsRowShown="0" headerRowDxfId="145" dataDxfId="144">
  <tableColumns count="5">
    <tableColumn id="1" name="Bowl Weight" headerRowDxfId="154" dataDxfId="155"/>
    <tableColumn id="2" name="Wet weight" headerRowDxfId="152" dataDxfId="153"/>
    <tableColumn id="3" name="dry weight" headerRowDxfId="150" dataDxfId="151"/>
    <tableColumn id="4" name="Moisture%" headerRowDxfId="148" dataDxfId="149">
      <calculatedColumnFormula>IF(('Sensor A'!$O31-'Sensor A'!$M31)=0,"",ROUND(('Sensor A'!$N31-'Sensor A'!$O31)/('Sensor A'!$O31-'Sensor A'!$M31)*100,2))</calculatedColumnFormula>
    </tableColumn>
    <tableColumn id="5" name="Include" headerRowDxfId="146" dataDxfId="147"/>
  </tableColumns>
  <tableStyleInfo name="TableStyleMedium3" showFirstColumn="0" showLastColumn="0" showRowStripes="1" showColumnStripes="0"/>
</table>
</file>

<file path=xl/tables/table5.xml><?xml version="1.0" encoding="utf-8"?>
<table xmlns="http://schemas.openxmlformats.org/spreadsheetml/2006/main" id="115" name="Table16105116" displayName="Table16105116" ref="R31:X60" headerRowCount="0" totalsRowShown="0" headerRowDxfId="131" dataDxfId="130">
  <tableColumns count="7">
    <tableColumn id="1" name="Bowl Weight" headerRowDxfId="142" dataDxfId="143"/>
    <tableColumn id="2" name="Wet weight" headerRowDxfId="140" dataDxfId="141"/>
    <tableColumn id="3" name="dry weight" headerRowDxfId="138" dataDxfId="139"/>
    <tableColumn id="4" name="Moisture%" headerRowDxfId="136" dataDxfId="137">
      <calculatedColumnFormula>IF(('Sensor A'!$T$31:$T$60-'Sensor A'!$R$31:$R$60)=0,"",ROUND(('Sensor A'!$S$31:$S$60-'Sensor A'!$T$31:$T$60)/('Sensor A'!$T$31:$T$60-'Sensor A'!$R$31:$R$60)*100,2))</calculatedColumnFormula>
    </tableColumn>
    <tableColumn id="5" name="Include" headerRowDxfId="134" dataDxfId="135"/>
    <tableColumn id="6" name="Average" dataDxfId="133" headerRowCellStyle="60% - Accent1" dataCellStyle="40% - Accent1">
      <calculatedColumnFormula>IF(IF(L31="Yes",1,0)+IF(Q31="Yes",1,0)+IF(V31="Yes",1,0)=0,"",    (IF(L31="Yes",K31,0)+IF(Q31="Yes",P31,0)+IF(V31="Yes",U31,0))/(IF(L31="Yes",1,0)+IF(Q31="Yes",1,0)+IF(V31="Yes",1,0)))</calculatedColumnFormula>
    </tableColumn>
    <tableColumn id="7" name="Deviation" dataDxfId="132" headerRowCellStyle="60% - Accent1">
      <calculatedColumnFormula>IF(MAX(IF(L31="Yes",K31),IF(Q31="Yes",P31),IF(V31="Yes",U31))-MINA(IF(L31="Yes",K31,1000),IF(Q31="Yes",P31,1000),IF(V31="Yes",U31,1000))=-1000,"",MAX(IF(L31="Yes",K31),IF(Q31="Yes",P31),IF(V31="Yes",U31))-MINA(IF(L31="Yes",K31,1000),IF(Q31="Yes",P31,1000),IF(V31="Yes",U31,1000)))</calculatedColumnFormula>
    </tableColumn>
  </tableColumns>
  <tableStyleInfo name="TableStyleMedium5" showFirstColumn="0" showLastColumn="0" showRowStripes="1" showColumnStripes="0"/>
</table>
</file>

<file path=xl/tables/table6.xml><?xml version="1.0" encoding="utf-8"?>
<table xmlns="http://schemas.openxmlformats.org/spreadsheetml/2006/main" id="166" name="Table3127117167" displayName="Table3127117167" ref="M74:P104" totalsRowShown="0">
  <autoFilter ref="M74:P104"/>
  <tableColumns count="4">
    <tableColumn id="4" name="Test Number" dataDxfId="113"/>
    <tableColumn id="1" name="Sensor Unscaled" dataDxfId="112">
      <calculatedColumnFormula>IF(G31="",0,G31)</calculatedColumnFormula>
    </tableColumn>
    <tableColumn id="2" name="Moisture%" dataDxfId="111">
      <calculatedColumnFormula>IF(W31="",0,W31)</calculatedColumnFormula>
    </tableColumn>
    <tableColumn id="3" name="Include" dataDxfId="110"/>
  </tableColumns>
  <tableStyleInfo name="TableStyleMedium2" showFirstColumn="0" showLastColumn="0" showRowStripes="1" showColumnStripes="0"/>
</table>
</file>

<file path=xl/tables/table7.xml><?xml version="1.0" encoding="utf-8"?>
<table xmlns="http://schemas.openxmlformats.org/spreadsheetml/2006/main" id="167" name="Table4138118168" displayName="Table4138118168" ref="R74:U104" totalsRowShown="0">
  <autoFilter ref="R74:U104"/>
  <tableColumns count="4">
    <tableColumn id="1" name="Test #" dataDxfId="109"/>
    <tableColumn id="2" name="Sensor Unscaled" dataDxfId="108"/>
    <tableColumn id="3" name="Moisture%" dataDxfId="107">
      <calculatedColumnFormula>IF(P75="Yes",O75,NA())</calculatedColumnFormula>
    </tableColumn>
    <tableColumn id="4" name="User" dataDxfId="106">
      <calculatedColumnFormula>IF(C31=0," ",C31)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168" name="Table1432114169" displayName="Table1432114169" ref="E31:L60" headerRowCount="0" totalsRowShown="0" headerRowDxfId="91">
  <tableColumns count="8">
    <tableColumn id="1" name="Date" dataDxfId="105" headerRowCellStyle="Input" dataCellStyle="Input"/>
    <tableColumn id="2" name="Time" dataDxfId="104" headerRowCellStyle="Input" dataCellStyle="Input"/>
    <tableColumn id="3" name="Sensor U/S" headerRowDxfId="102" dataDxfId="103" headerRowCellStyle="60% - Accent1" dataCellStyle="Output"/>
    <tableColumn id="4" name="Bowl Weight" headerRowDxfId="100" dataDxfId="101"/>
    <tableColumn id="5" name="Wet weight" headerRowDxfId="98" dataDxfId="99"/>
    <tableColumn id="6" name="dry weight" headerRowDxfId="96" dataDxfId="97"/>
    <tableColumn id="7" name="Moisture%" headerRowDxfId="94" dataDxfId="95">
      <calculatedColumnFormula>IF(('Sensor B'!$J31-'Sensor B'!$H31)=0,"",ROUND(('Sensor B'!$I31-'Sensor B'!$J31)/('Sensor B'!$J31-'Sensor B'!$H31)*100,2))</calculatedColumnFormula>
    </tableColumn>
    <tableColumn id="8" name="Include" headerRowDxfId="92" dataDxfId="93"/>
  </tableColumns>
  <tableStyleInfo name="TableStyleLight4" showFirstColumn="0" showLastColumn="0" showRowStripes="1" showColumnStripes="0"/>
</table>
</file>

<file path=xl/tables/table9.xml><?xml version="1.0" encoding="utf-8"?>
<table xmlns="http://schemas.openxmlformats.org/spreadsheetml/2006/main" id="169" name="Table1564115170" displayName="Table1564115170" ref="M31:Q60" headerRowCount="0" totalsRowShown="0" headerRowDxfId="80" dataDxfId="79">
  <tableColumns count="5">
    <tableColumn id="1" name="Bowl Weight" headerRowDxfId="89" dataDxfId="90"/>
    <tableColumn id="2" name="Wet weight" headerRowDxfId="87" dataDxfId="88"/>
    <tableColumn id="3" name="dry weight" headerRowDxfId="85" dataDxfId="86"/>
    <tableColumn id="4" name="Moisture%" headerRowDxfId="83" dataDxfId="84">
      <calculatedColumnFormula>IF(('Sensor B'!$O31-'Sensor B'!$M31)=0,"",ROUND(('Sensor B'!$N31-'Sensor B'!$O31)/('Sensor B'!$O31-'Sensor B'!$M31)*100,2))</calculatedColumnFormula>
    </tableColumn>
    <tableColumn id="5" name="Include" headerRowDxfId="81" dataDxfId="82"/>
  </tableColumns>
  <tableStyleInfo name="TableStyleMedium3" showFirstColumn="0" showLastColumn="0" showRowStripes="1" showColumnStripes="0"/>
</table>
</file>

<file path=xl/tables/table10.xml><?xml version="1.0" encoding="utf-8"?>
<table xmlns="http://schemas.openxmlformats.org/spreadsheetml/2006/main" id="170" name="Table16105116171" displayName="Table16105116171" ref="R31:X60" headerRowCount="0" totalsRowShown="0" headerRowDxfId="66" dataDxfId="65">
  <tableColumns count="7">
    <tableColumn id="1" name="Bowl Weight" headerRowDxfId="77" dataDxfId="78"/>
    <tableColumn id="2" name="Wet weight" headerRowDxfId="75" dataDxfId="76"/>
    <tableColumn id="3" name="dry weight" headerRowDxfId="73" dataDxfId="74"/>
    <tableColumn id="4" name="Moisture%" headerRowDxfId="71" dataDxfId="72">
      <calculatedColumnFormula>IF(('Sensor B'!$T$31:$T$60-'Sensor B'!$R$31:$R$60)=0,"",ROUND(('Sensor B'!$S$31:$S$60-'Sensor B'!$T$31:$T$60)/('Sensor B'!$T$31:$T$60-'Sensor B'!$R$31:$R$60)*100,2))</calculatedColumnFormula>
    </tableColumn>
    <tableColumn id="5" name="Include" headerRowDxfId="69" dataDxfId="70"/>
    <tableColumn id="6" name="Average" dataDxfId="68" headerRowCellStyle="60% - Accent1" dataCellStyle="40% - Accent1">
      <calculatedColumnFormula>IF(IF(L31="Yes",1,0)+IF(Q31="Yes",1,0)+IF(V31="Yes",1,0)=0,"",    (IF(L31="Yes",K31,0)+IF(Q31="Yes",P31,0)+IF(V31="Yes",U31,0))/(IF(L31="Yes",1,0)+IF(Q31="Yes",1,0)+IF(V31="Yes",1,0)))</calculatedColumnFormula>
    </tableColumn>
    <tableColumn id="7" name="Deviation" dataDxfId="67" headerRowCellStyle="60% - Accent1">
      <calculatedColumnFormula>IF(MAX(IF(L31="Yes",K31),IF(Q31="Yes",P31),IF(V31="Yes",U31))-MINA(IF(L31="Yes",K31,1000),IF(Q31="Yes",P31,1000),IF(V31="Yes",U31,1000))=-1000,"",MAX(IF(L31="Yes",K31),IF(Q31="Yes",P31),IF(V31="Yes",U31))-MINA(IF(L31="Yes",K31,1000),IF(Q31="Yes",P31,1000),IF(V31="Yes",U31,1000)))</calculatedColumnFormula>
    </tableColumn>
  </tableColumns>
  <tableStyleInfo name="TableStyleMedium5" showFirstColumn="0" showLastColumn="0" showRowStripes="1" showColumnStripes="0"/>
</table>
</file>

<file path=xl/tables/table11.xml><?xml version="1.0" encoding="utf-8"?>
<table xmlns="http://schemas.openxmlformats.org/spreadsheetml/2006/main" id="171" name="Table3127117172" displayName="Table3127117172" ref="M74:P104" totalsRowShown="0">
  <autoFilter ref="M74:P104"/>
  <tableColumns count="4">
    <tableColumn id="4" name="Test Number" dataDxfId="48"/>
    <tableColumn id="1" name="Sensor Unscaled" dataDxfId="47">
      <calculatedColumnFormula>IF(G31="",0,G31)</calculatedColumnFormula>
    </tableColumn>
    <tableColumn id="2" name="Moisture%" dataDxfId="46">
      <calculatedColumnFormula>IF(W31="",0,W31)</calculatedColumnFormula>
    </tableColumn>
    <tableColumn id="3" name="Include" dataDxfId="45"/>
  </tableColumns>
  <tableStyleInfo name="TableStyleMedium2" showFirstColumn="0" showLastColumn="0" showRowStripes="1" showColumnStripes="0"/>
</table>
</file>

<file path=xl/tables/table12.xml><?xml version="1.0" encoding="utf-8"?>
<table xmlns="http://schemas.openxmlformats.org/spreadsheetml/2006/main" id="172" name="Table4138118173" displayName="Table4138118173" ref="R74:U104" totalsRowShown="0">
  <autoFilter ref="R74:U104"/>
  <tableColumns count="4">
    <tableColumn id="1" name="Test #" dataDxfId="44"/>
    <tableColumn id="2" name="Sensor Unscaled" dataDxfId="43"/>
    <tableColumn id="3" name="Moisture%" dataDxfId="42">
      <calculatedColumnFormula>IF(P75="Yes",O75,NA())</calculatedColumnFormula>
    </tableColumn>
    <tableColumn id="4" name="User" dataDxfId="41">
      <calculatedColumnFormula>IF(C31=0," ",C31)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id="173" name="Table1432114174" displayName="Table1432114174" ref="E31:L60" headerRowCount="0" totalsRowShown="0" headerRowDxfId="26">
  <tableColumns count="8">
    <tableColumn id="1" name="Date" dataDxfId="40" headerRowCellStyle="Input" dataCellStyle="Input"/>
    <tableColumn id="2" name="Time" dataDxfId="39" headerRowCellStyle="Input" dataCellStyle="Input"/>
    <tableColumn id="3" name="Sensor U/S" headerRowDxfId="37" dataDxfId="38" headerRowCellStyle="60% - Accent1" dataCellStyle="Output"/>
    <tableColumn id="4" name="Bowl Weight" headerRowDxfId="35" dataDxfId="36"/>
    <tableColumn id="5" name="Wet weight" headerRowDxfId="33" dataDxfId="34"/>
    <tableColumn id="6" name="dry weight" headerRowDxfId="31" dataDxfId="32"/>
    <tableColumn id="7" name="Moisture%" headerRowDxfId="29" dataDxfId="30">
      <calculatedColumnFormula>IF(('Sensor C'!$J31-'Sensor C'!$H31)=0,"",ROUND(('Sensor C'!$I31-'Sensor C'!$J31)/('Sensor C'!$J31-'Sensor C'!$H31)*100,2))</calculatedColumnFormula>
    </tableColumn>
    <tableColumn id="8" name="Include" headerRowDxfId="27" dataDxfId="28"/>
  </tableColumns>
  <tableStyleInfo name="TableStyleLight4" showFirstColumn="0" showLastColumn="0" showRowStripes="1" showColumnStripes="0"/>
</table>
</file>

<file path=xl/tables/table14.xml><?xml version="1.0" encoding="utf-8"?>
<table xmlns="http://schemas.openxmlformats.org/spreadsheetml/2006/main" id="174" name="Table1564115175" displayName="Table1564115175" ref="M31:Q60" headerRowCount="0" totalsRowShown="0" headerRowDxfId="15" dataDxfId="14">
  <tableColumns count="5">
    <tableColumn id="1" name="Bowl Weight" headerRowDxfId="24" dataDxfId="25"/>
    <tableColumn id="2" name="Wet weight" headerRowDxfId="22" dataDxfId="23"/>
    <tableColumn id="3" name="dry weight" headerRowDxfId="20" dataDxfId="21"/>
    <tableColumn id="4" name="Moisture%" headerRowDxfId="18" dataDxfId="19">
      <calculatedColumnFormula>IF(('Sensor C'!$O31-'Sensor C'!$M31)=0,"",ROUND(('Sensor C'!$N31-'Sensor C'!$O31)/('Sensor C'!$O31-'Sensor C'!$M31)*100,2))</calculatedColumnFormula>
    </tableColumn>
    <tableColumn id="5" name="Include" headerRowDxfId="16" dataDxfId="17"/>
  </tableColumns>
  <tableStyleInfo name="TableStyleMedium3" showFirstColumn="0" showLastColumn="0" showRowStripes="1" showColumnStripes="0"/>
</table>
</file>

<file path=xl/tables/table15.xml><?xml version="1.0" encoding="utf-8"?>
<table xmlns="http://schemas.openxmlformats.org/spreadsheetml/2006/main" id="175" name="Table16105116176" displayName="Table16105116176" ref="R31:X60" headerRowCount="0" totalsRowShown="0" headerRowDxfId="1" dataDxfId="0">
  <tableColumns count="7">
    <tableColumn id="1" name="Bowl Weight" headerRowDxfId="12" dataDxfId="13"/>
    <tableColumn id="2" name="Wet weight" headerRowDxfId="10" dataDxfId="11"/>
    <tableColumn id="3" name="dry weight" headerRowDxfId="8" dataDxfId="9"/>
    <tableColumn id="4" name="Moisture%" headerRowDxfId="6" dataDxfId="7">
      <calculatedColumnFormula>IF(('Sensor C'!$T$31:$T$60-'Sensor C'!$R$31:$R$60)=0,"",ROUND(('Sensor C'!$S$31:$S$60-'Sensor C'!$T$31:$T$60)/('Sensor C'!$T$31:$T$60-'Sensor C'!$R$31:$R$60)*100,2))</calculatedColumnFormula>
    </tableColumn>
    <tableColumn id="5" name="Include" headerRowDxfId="4" dataDxfId="5"/>
    <tableColumn id="6" name="Average" dataDxfId="3" headerRowCellStyle="60% - Accent1" dataCellStyle="40% - Accent1">
      <calculatedColumnFormula>IF(IF(L31="Yes",1,0)+IF(Q31="Yes",1,0)+IF(V31="Yes",1,0)=0,"",    (IF(L31="Yes",K31,0)+IF(Q31="Yes",P31,0)+IF(V31="Yes",U31,0))/(IF(L31="Yes",1,0)+IF(Q31="Yes",1,0)+IF(V31="Yes",1,0)))</calculatedColumnFormula>
    </tableColumn>
    <tableColumn id="7" name="Deviation" dataDxfId="2" headerRowCellStyle="60% - Accent1">
      <calculatedColumnFormula>IF(MAX(IF(L31="Yes",K31),IF(Q31="Yes",P31),IF(V31="Yes",U31))-MINA(IF(L31="Yes",K31,1000),IF(Q31="Yes",P31,1000),IF(V31="Yes",U31,1000))=-1000,"",MAX(IF(L31="Yes",K31),IF(Q31="Yes",P31),IF(V31="Yes",U31))-MINA(IF(L31="Yes",K31,1000),IF(Q31="Yes",P31,1000),IF(V31="Yes",U31,1000)))</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D3"/>
  <sheetViews>
    <sheetView showGridLines="0" tabSelected="1" zoomScale="50" zoomScaleNormal="50" workbookViewId="0">
      <selection activeCell="AO33" sqref="AO33"/>
    </sheetView>
  </sheetViews>
  <sheetFormatPr defaultRowHeight="15" x14ac:dyDescent="0.25"/>
  <cols>
    <col min="56" max="56" width="18" bestFit="1" customWidth="1"/>
  </cols>
  <sheetData>
    <row r="3" spans="56:56" x14ac:dyDescent="0.25">
      <c r="BD3" s="21"/>
    </row>
  </sheetData>
  <sheetProtection password="91D7" sheet="1" objects="1" scenarios="1" selectLockedCells="1"/>
  <phoneticPr fontId="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B104"/>
  <sheetViews>
    <sheetView zoomScale="70" zoomScaleNormal="70" workbookViewId="0">
      <selection activeCell="F27" sqref="F27:I27"/>
    </sheetView>
  </sheetViews>
  <sheetFormatPr defaultRowHeight="15" x14ac:dyDescent="0.25"/>
  <cols>
    <col min="4" max="4" width="13.140625" customWidth="1"/>
    <col min="5" max="5" width="11.5703125" bestFit="1" customWidth="1"/>
    <col min="7" max="7" width="12.28515625" customWidth="1"/>
    <col min="8" max="8" width="13.28515625" customWidth="1"/>
    <col min="9" max="9" width="12.28515625" customWidth="1"/>
    <col min="10" max="10" width="11.140625" customWidth="1"/>
    <col min="11" max="11" width="10.85546875" customWidth="1"/>
    <col min="13" max="13" width="13.42578125" customWidth="1"/>
    <col min="14" max="15" width="16.42578125" customWidth="1"/>
    <col min="16" max="16" width="13.140625" customWidth="1"/>
    <col min="18" max="18" width="16.7109375" customWidth="1"/>
    <col min="19" max="19" width="19" customWidth="1"/>
    <col min="20" max="20" width="16.28515625" customWidth="1"/>
    <col min="21" max="21" width="11.140625" customWidth="1"/>
    <col min="22" max="22" width="11.28515625" customWidth="1"/>
    <col min="23" max="23" width="26.28515625" customWidth="1"/>
    <col min="24" max="24" width="18.5703125" customWidth="1"/>
    <col min="25" max="25" width="19.85546875" customWidth="1"/>
    <col min="28" max="28" width="22.140625" customWidth="1"/>
  </cols>
  <sheetData>
    <row r="1" spans="4:28" x14ac:dyDescent="0.25">
      <c r="D1" s="4" t="s">
        <v>2</v>
      </c>
    </row>
    <row r="2" spans="4:28" x14ac:dyDescent="0.25">
      <c r="D2" s="4" t="s">
        <v>3</v>
      </c>
      <c r="X2" s="17"/>
      <c r="Y2" s="17"/>
      <c r="Z2" s="17"/>
      <c r="AA2" s="17"/>
      <c r="AB2" s="17"/>
    </row>
    <row r="3" spans="4:28" x14ac:dyDescent="0.25">
      <c r="X3" s="17"/>
      <c r="Y3" s="17"/>
      <c r="Z3" s="17"/>
      <c r="AA3" s="17"/>
    </row>
    <row r="24" spans="3:28" x14ac:dyDescent="0.25">
      <c r="AB24" s="22"/>
    </row>
    <row r="26" spans="3:28" ht="21" customHeight="1" x14ac:dyDescent="0.25"/>
    <row r="27" spans="3:28" ht="31.5" x14ac:dyDescent="0.5">
      <c r="C27" s="50" t="s">
        <v>30</v>
      </c>
      <c r="D27" s="50"/>
      <c r="E27" s="50"/>
      <c r="F27" s="51"/>
      <c r="G27" s="51"/>
      <c r="H27" s="51"/>
      <c r="I27" s="52"/>
      <c r="K27" s="53" t="s">
        <v>31</v>
      </c>
      <c r="L27" s="54"/>
      <c r="M27" s="55"/>
      <c r="N27" s="51"/>
      <c r="O27" s="51"/>
      <c r="P27" s="51"/>
      <c r="Q27" s="51"/>
    </row>
    <row r="29" spans="3:28" ht="21" x14ac:dyDescent="0.25">
      <c r="C29" s="44" t="s">
        <v>23</v>
      </c>
      <c r="D29" s="45"/>
      <c r="E29" s="45"/>
      <c r="F29" s="46"/>
      <c r="G29" s="29" t="s">
        <v>25</v>
      </c>
      <c r="H29" s="47" t="s">
        <v>6</v>
      </c>
      <c r="I29" s="47"/>
      <c r="J29" s="47"/>
      <c r="K29" s="47"/>
      <c r="L29" s="47"/>
      <c r="M29" s="48" t="s">
        <v>8</v>
      </c>
      <c r="N29" s="48"/>
      <c r="O29" s="48"/>
      <c r="P29" s="48"/>
      <c r="Q29" s="48"/>
      <c r="R29" s="49" t="s">
        <v>9</v>
      </c>
      <c r="S29" s="49"/>
      <c r="T29" s="49"/>
      <c r="U29" s="49"/>
      <c r="V29" s="49"/>
      <c r="W29" s="39" t="s">
        <v>26</v>
      </c>
      <c r="X29" s="40"/>
      <c r="Y29" s="41" t="s">
        <v>28</v>
      </c>
      <c r="Z29" s="42"/>
      <c r="AA29" s="42"/>
    </row>
    <row r="30" spans="3:28" ht="18.75" x14ac:dyDescent="0.3">
      <c r="C30" s="18" t="s">
        <v>13</v>
      </c>
      <c r="D30" s="18" t="s">
        <v>14</v>
      </c>
      <c r="E30" s="18" t="s">
        <v>0</v>
      </c>
      <c r="F30" s="18" t="s">
        <v>5</v>
      </c>
      <c r="G30" s="30" t="s">
        <v>15</v>
      </c>
      <c r="H30" s="31" t="s">
        <v>7</v>
      </c>
      <c r="I30" s="31" t="s">
        <v>16</v>
      </c>
      <c r="J30" s="31" t="s">
        <v>17</v>
      </c>
      <c r="K30" s="31" t="s">
        <v>11</v>
      </c>
      <c r="L30" s="31" t="s">
        <v>1</v>
      </c>
      <c r="M30" s="32" t="s">
        <v>7</v>
      </c>
      <c r="N30" s="32" t="s">
        <v>16</v>
      </c>
      <c r="O30" s="32" t="s">
        <v>17</v>
      </c>
      <c r="P30" s="32" t="s">
        <v>11</v>
      </c>
      <c r="Q30" s="32" t="s">
        <v>1</v>
      </c>
      <c r="R30" s="33" t="s">
        <v>7</v>
      </c>
      <c r="S30" s="34" t="s">
        <v>16</v>
      </c>
      <c r="T30" s="34" t="s">
        <v>17</v>
      </c>
      <c r="U30" s="35" t="s">
        <v>11</v>
      </c>
      <c r="V30" s="35" t="s">
        <v>1</v>
      </c>
      <c r="W30" s="36" t="s">
        <v>24</v>
      </c>
      <c r="X30" s="36" t="s">
        <v>10</v>
      </c>
      <c r="Y30" s="43" t="s">
        <v>27</v>
      </c>
      <c r="Z30" s="43"/>
      <c r="AA30" s="43"/>
    </row>
    <row r="31" spans="3:28" x14ac:dyDescent="0.25">
      <c r="C31" s="8"/>
      <c r="D31" s="12">
        <v>1</v>
      </c>
      <c r="E31" s="19"/>
      <c r="F31" s="20"/>
      <c r="G31" s="23"/>
      <c r="H31" s="13"/>
      <c r="I31" s="13"/>
      <c r="J31" s="13"/>
      <c r="K31" s="14" t="str">
        <f>IF(('Sensor A'!$J31-'Sensor A'!$H31)=0,"",ROUND(('Sensor A'!$I31-'Sensor A'!$J31)/('Sensor A'!$J31-'Sensor A'!$H31)*100,2))</f>
        <v/>
      </c>
      <c r="L31" s="15"/>
      <c r="M31" s="15"/>
      <c r="N31" s="15"/>
      <c r="O31" s="15"/>
      <c r="P31" s="14" t="str">
        <f>IF(('Sensor A'!$O31-'Sensor A'!$M31)=0,"",ROUND(('Sensor A'!$N31-'Sensor A'!$O31)/('Sensor A'!$O31-'Sensor A'!$M31)*100,2))</f>
        <v/>
      </c>
      <c r="Q31" s="15"/>
      <c r="R31" s="15"/>
      <c r="S31" s="15"/>
      <c r="T31" s="15"/>
      <c r="U31" s="14" t="str">
        <f>IF(('Sensor A'!$T$31:$T$60-'Sensor A'!$R$31:$R$60)=0,"",ROUND(('Sensor A'!$S$31:$S$60-'Sensor A'!$T$31:$T$60)/('Sensor A'!$T$31:$T$60-'Sensor A'!$R$31:$R$60)*100,2))</f>
        <v/>
      </c>
      <c r="V31" s="15"/>
      <c r="W31" s="10" t="str">
        <f t="shared" ref="W31:W60" si="0">IF(IF(L31="Yes",1,0)+IF(Q31="Yes",1,0)+IF(V31="Yes",1,0)=0,"",    (IF(L31="Yes",K31,0)+IF(Q31="Yes",P31,0)+IF(V31="Yes",U31,0))/(IF(L31="Yes",1,0)+IF(Q31="Yes",1,0)+IF(V31="Yes",1,0)))</f>
        <v/>
      </c>
      <c r="X31" s="14" t="str">
        <f t="shared" ref="X31:X60" si="1">IF(MAX(IF(L31="Yes",K31),IF(Q31="Yes",P31),IF(V31="Yes",U31))-MINA(IF(L31="Yes",K31,1000),IF(Q31="Yes",P31,1000),IF(V31="Yes",U31,1000))=-1000,"",MAX(IF(L31="Yes",K31),IF(Q31="Yes",P31),IF(V31="Yes",U31))-MINA(IF(L31="Yes",K31,1000),IF(Q31="Yes",P31,1000),IF(V31="Yes",U31,1000)))</f>
        <v/>
      </c>
      <c r="Y31" s="38"/>
      <c r="Z31" s="38"/>
      <c r="AA31" s="38"/>
    </row>
    <row r="32" spans="3:28" x14ac:dyDescent="0.25">
      <c r="C32" s="8"/>
      <c r="D32" s="12">
        <v>2</v>
      </c>
      <c r="E32" s="19"/>
      <c r="F32" s="20"/>
      <c r="G32" s="23"/>
      <c r="H32" s="13"/>
      <c r="I32" s="13"/>
      <c r="J32" s="13"/>
      <c r="K32" s="16" t="str">
        <f>IF(('Sensor A'!$J32-'Sensor A'!$H32)=0,"",ROUND(('Sensor A'!$I32-'Sensor A'!$J32)/('Sensor A'!$J32-'Sensor A'!$H32)*100,2))</f>
        <v/>
      </c>
      <c r="L32" s="15"/>
      <c r="M32" s="15"/>
      <c r="N32" s="15"/>
      <c r="O32" s="15"/>
      <c r="P32" s="16" t="str">
        <f>IF(('Sensor A'!$O32-'Sensor A'!$M32)=0,"",ROUND(('Sensor A'!$N32-'Sensor A'!$O32)/('Sensor A'!$O32-'Sensor A'!$M32)*100,2))</f>
        <v/>
      </c>
      <c r="Q32" s="15"/>
      <c r="R32" s="15"/>
      <c r="S32" s="15"/>
      <c r="T32" s="15"/>
      <c r="U32" s="14" t="str">
        <f>IF(('Sensor A'!$T$31:$T$60-'Sensor A'!$R$31:$R$60)=0,"",ROUND(('Sensor A'!$S$31:$S$60-'Sensor A'!$T$31:$T$60)/('Sensor A'!$T$31:$T$60-'Sensor A'!$R$31:$R$60)*100,2))</f>
        <v/>
      </c>
      <c r="V32" s="15"/>
      <c r="W32" s="11" t="str">
        <f t="shared" si="0"/>
        <v/>
      </c>
      <c r="X32" s="16" t="str">
        <f t="shared" si="1"/>
        <v/>
      </c>
      <c r="Y32" s="38"/>
      <c r="Z32" s="38"/>
      <c r="AA32" s="38"/>
    </row>
    <row r="33" spans="3:27" x14ac:dyDescent="0.25">
      <c r="C33" s="8"/>
      <c r="D33" s="12">
        <v>3</v>
      </c>
      <c r="E33" s="19"/>
      <c r="F33" s="20"/>
      <c r="G33" s="23"/>
      <c r="H33" s="13"/>
      <c r="I33" s="13"/>
      <c r="J33" s="13"/>
      <c r="K33" s="16" t="str">
        <f>IF(('Sensor A'!$J33-'Sensor A'!$H33)=0,"",ROUND(('Sensor A'!$I33-'Sensor A'!$J33)/('Sensor A'!$J33-'Sensor A'!$H33)*100,2))</f>
        <v/>
      </c>
      <c r="L33" s="15"/>
      <c r="M33" s="15"/>
      <c r="N33" s="15"/>
      <c r="O33" s="15"/>
      <c r="P33" s="16" t="str">
        <f>IF(('Sensor A'!$O33-'Sensor A'!$M33)=0,"",ROUND(('Sensor A'!$N33-'Sensor A'!$O33)/('Sensor A'!$O33-'Sensor A'!$M33)*100,2))</f>
        <v/>
      </c>
      <c r="Q33" s="15"/>
      <c r="R33" s="15"/>
      <c r="S33" s="15"/>
      <c r="T33" s="15"/>
      <c r="U33" s="14" t="str">
        <f>IF(('Sensor A'!$T$31:$T$60-'Sensor A'!$R$31:$R$60)=0,"",ROUND(('Sensor A'!$S$31:$S$60-'Sensor A'!$T$31:$T$60)/('Sensor A'!$T$31:$T$60-'Sensor A'!$R$31:$R$60)*100,2))</f>
        <v/>
      </c>
      <c r="V33" s="15"/>
      <c r="W33" s="11" t="str">
        <f t="shared" si="0"/>
        <v/>
      </c>
      <c r="X33" s="9" t="str">
        <f t="shared" si="1"/>
        <v/>
      </c>
      <c r="Y33" s="38"/>
      <c r="Z33" s="38"/>
      <c r="AA33" s="38"/>
    </row>
    <row r="34" spans="3:27" x14ac:dyDescent="0.25">
      <c r="C34" s="8"/>
      <c r="D34" s="12">
        <v>4</v>
      </c>
      <c r="E34" s="19"/>
      <c r="F34" s="8"/>
      <c r="G34" s="23"/>
      <c r="H34" s="13"/>
      <c r="I34" s="13"/>
      <c r="J34" s="13"/>
      <c r="K34" s="16" t="str">
        <f>IF(('Sensor A'!$J34-'Sensor A'!$H34)=0,"",ROUND(('Sensor A'!$I34-'Sensor A'!$J34)/('Sensor A'!$J34-'Sensor A'!$H34)*100,2))</f>
        <v/>
      </c>
      <c r="L34" s="15"/>
      <c r="M34" s="15"/>
      <c r="N34" s="15"/>
      <c r="O34" s="15"/>
      <c r="P34" s="16" t="str">
        <f>IF(('Sensor A'!$O34-'Sensor A'!$M34)=0,"",ROUND(('Sensor A'!$N34-'Sensor A'!$O34)/('Sensor A'!$O34-'Sensor A'!$M34)*100,2))</f>
        <v/>
      </c>
      <c r="Q34" s="15"/>
      <c r="R34" s="15"/>
      <c r="S34" s="15"/>
      <c r="T34" s="15"/>
      <c r="U34" s="14" t="str">
        <f>IF(('Sensor A'!$T$31:$T$60-'Sensor A'!$R$31:$R$60)=0,"",ROUND(('Sensor A'!$S$31:$S$60-'Sensor A'!$T$31:$T$60)/('Sensor A'!$T$31:$T$60-'Sensor A'!$R$31:$R$60)*100,2))</f>
        <v/>
      </c>
      <c r="V34" s="15"/>
      <c r="W34" s="11" t="str">
        <f t="shared" si="0"/>
        <v/>
      </c>
      <c r="X34" s="9" t="str">
        <f t="shared" si="1"/>
        <v/>
      </c>
      <c r="Y34" s="38"/>
      <c r="Z34" s="38"/>
      <c r="AA34" s="38"/>
    </row>
    <row r="35" spans="3:27" x14ac:dyDescent="0.25">
      <c r="C35" s="8"/>
      <c r="D35" s="12">
        <v>5</v>
      </c>
      <c r="E35" s="19"/>
      <c r="F35" s="8"/>
      <c r="G35" s="23"/>
      <c r="H35" s="13"/>
      <c r="I35" s="13"/>
      <c r="J35" s="13"/>
      <c r="K35" s="16" t="str">
        <f>IF(('Sensor A'!$J35-'Sensor A'!$H35)=0,"",ROUND(('Sensor A'!$I35-'Sensor A'!$J35)/('Sensor A'!$J35-'Sensor A'!$H35)*100,2))</f>
        <v/>
      </c>
      <c r="L35" s="15"/>
      <c r="M35" s="15"/>
      <c r="N35" s="15"/>
      <c r="O35" s="15"/>
      <c r="P35" s="16" t="str">
        <f>IF(('Sensor A'!$O35-'Sensor A'!$M35)=0,"",ROUND(('Sensor A'!$N35-'Sensor A'!$O35)/('Sensor A'!$O35-'Sensor A'!$M35)*100,2))</f>
        <v/>
      </c>
      <c r="Q35" s="15"/>
      <c r="R35" s="15"/>
      <c r="S35" s="15"/>
      <c r="T35" s="15"/>
      <c r="U35" s="14" t="str">
        <f>IF(('Sensor A'!$T$31:$T$60-'Sensor A'!$R$31:$R$60)=0,"",ROUND(('Sensor A'!$S$31:$S$60-'Sensor A'!$T$31:$T$60)/('Sensor A'!$T$31:$T$60-'Sensor A'!$R$31:$R$60)*100,2))</f>
        <v/>
      </c>
      <c r="V35" s="15"/>
      <c r="W35" s="11" t="str">
        <f t="shared" si="0"/>
        <v/>
      </c>
      <c r="X35" s="9" t="str">
        <f t="shared" si="1"/>
        <v/>
      </c>
      <c r="Y35" s="38"/>
      <c r="Z35" s="38"/>
      <c r="AA35" s="38"/>
    </row>
    <row r="36" spans="3:27" x14ac:dyDescent="0.25">
      <c r="C36" s="8"/>
      <c r="D36" s="12">
        <v>6</v>
      </c>
      <c r="E36" s="19"/>
      <c r="F36" s="8"/>
      <c r="G36" s="23"/>
      <c r="H36" s="13"/>
      <c r="I36" s="13"/>
      <c r="J36" s="13"/>
      <c r="K36" s="16" t="str">
        <f>IF(('Sensor A'!$J36-'Sensor A'!$H36)=0,"",ROUND(('Sensor A'!$I36-'Sensor A'!$J36)/('Sensor A'!$J36-'Sensor A'!$H36)*100,2))</f>
        <v/>
      </c>
      <c r="L36" s="15"/>
      <c r="M36" s="15"/>
      <c r="N36" s="15"/>
      <c r="O36" s="15"/>
      <c r="P36" s="16" t="str">
        <f>IF(('Sensor A'!$O36-'Sensor A'!$M36)=0,"",ROUND(('Sensor A'!$N36-'Sensor A'!$O36)/('Sensor A'!$O36-'Sensor A'!$M36)*100,2))</f>
        <v/>
      </c>
      <c r="Q36" s="15"/>
      <c r="R36" s="15"/>
      <c r="S36" s="15"/>
      <c r="T36" s="15"/>
      <c r="U36" s="14" t="str">
        <f>IF(('Sensor A'!$T$31:$T$60-'Sensor A'!$R$31:$R$60)=0,"",ROUND(('Sensor A'!$S$31:$S$60-'Sensor A'!$T$31:$T$60)/('Sensor A'!$T$31:$T$60-'Sensor A'!$R$31:$R$60)*100,2))</f>
        <v/>
      </c>
      <c r="V36" s="15"/>
      <c r="W36" s="11" t="str">
        <f t="shared" si="0"/>
        <v/>
      </c>
      <c r="X36" s="9" t="str">
        <f t="shared" si="1"/>
        <v/>
      </c>
      <c r="Y36" s="38"/>
      <c r="Z36" s="38"/>
      <c r="AA36" s="38"/>
    </row>
    <row r="37" spans="3:27" x14ac:dyDescent="0.25">
      <c r="C37" s="8"/>
      <c r="D37" s="12">
        <v>7</v>
      </c>
      <c r="E37" s="19"/>
      <c r="F37" s="8"/>
      <c r="G37" s="23"/>
      <c r="H37" s="13"/>
      <c r="I37" s="13"/>
      <c r="J37" s="13"/>
      <c r="K37" s="16" t="str">
        <f>IF(('Sensor A'!$J37-'Sensor A'!$H37)=0,"",ROUND(('Sensor A'!$I37-'Sensor A'!$J37)/('Sensor A'!$J37-'Sensor A'!$H37)*100,2))</f>
        <v/>
      </c>
      <c r="L37" s="15"/>
      <c r="M37" s="15"/>
      <c r="N37" s="15"/>
      <c r="O37" s="15"/>
      <c r="P37" s="16" t="str">
        <f>IF(('Sensor A'!$O37-'Sensor A'!$M37)=0,"",ROUND(('Sensor A'!$N37-'Sensor A'!$O37)/('Sensor A'!$O37-'Sensor A'!$M37)*100,2))</f>
        <v/>
      </c>
      <c r="Q37" s="15"/>
      <c r="R37" s="15"/>
      <c r="S37" s="15"/>
      <c r="T37" s="15"/>
      <c r="U37" s="14" t="str">
        <f>IF(('Sensor A'!$T$31:$T$60-'Sensor A'!$R$31:$R$60)=0,"",ROUND(('Sensor A'!$S$31:$S$60-'Sensor A'!$T$31:$T$60)/('Sensor A'!$T$31:$T$60-'Sensor A'!$R$31:$R$60)*100,2))</f>
        <v/>
      </c>
      <c r="V37" s="15"/>
      <c r="W37" s="11" t="str">
        <f t="shared" si="0"/>
        <v/>
      </c>
      <c r="X37" s="9" t="str">
        <f t="shared" si="1"/>
        <v/>
      </c>
      <c r="Y37" s="38"/>
      <c r="Z37" s="38"/>
      <c r="AA37" s="38"/>
    </row>
    <row r="38" spans="3:27" x14ac:dyDescent="0.25">
      <c r="C38" s="8"/>
      <c r="D38" s="12">
        <v>8</v>
      </c>
      <c r="E38" s="19"/>
      <c r="F38" s="8"/>
      <c r="G38" s="23"/>
      <c r="H38" s="13"/>
      <c r="I38" s="13"/>
      <c r="J38" s="13"/>
      <c r="K38" s="16" t="str">
        <f>IF(('Sensor A'!$J38-'Sensor A'!$H38)=0,"",ROUND(('Sensor A'!$I38-'Sensor A'!$J38)/('Sensor A'!$J38-'Sensor A'!$H38)*100,2))</f>
        <v/>
      </c>
      <c r="L38" s="15"/>
      <c r="M38" s="15"/>
      <c r="N38" s="15"/>
      <c r="O38" s="15"/>
      <c r="P38" s="16" t="str">
        <f>IF(('Sensor A'!$O38-'Sensor A'!$M38)=0,"",ROUND(('Sensor A'!$N38-'Sensor A'!$O38)/('Sensor A'!$O38-'Sensor A'!$M38)*100,2))</f>
        <v/>
      </c>
      <c r="Q38" s="15"/>
      <c r="R38" s="15"/>
      <c r="S38" s="15"/>
      <c r="T38" s="15"/>
      <c r="U38" s="14" t="str">
        <f>IF(('Sensor A'!$T$31:$T$60-'Sensor A'!$R$31:$R$60)=0,"",ROUND(('Sensor A'!$S$31:$S$60-'Sensor A'!$T$31:$T$60)/('Sensor A'!$T$31:$T$60-'Sensor A'!$R$31:$R$60)*100,2))</f>
        <v/>
      </c>
      <c r="V38" s="15"/>
      <c r="W38" s="11" t="str">
        <f t="shared" si="0"/>
        <v/>
      </c>
      <c r="X38" s="9" t="str">
        <f t="shared" si="1"/>
        <v/>
      </c>
      <c r="Y38" s="38"/>
      <c r="Z38" s="38"/>
      <c r="AA38" s="38"/>
    </row>
    <row r="39" spans="3:27" x14ac:dyDescent="0.25">
      <c r="C39" s="8"/>
      <c r="D39" s="12">
        <v>9</v>
      </c>
      <c r="E39" s="19"/>
      <c r="F39" s="8"/>
      <c r="G39" s="23"/>
      <c r="H39" s="13"/>
      <c r="I39" s="13"/>
      <c r="J39" s="13"/>
      <c r="K39" s="16" t="str">
        <f>IF(('Sensor A'!$J39-'Sensor A'!$H39)=0,"",ROUND(('Sensor A'!$I39-'Sensor A'!$J39)/('Sensor A'!$J39-'Sensor A'!$H39)*100,2))</f>
        <v/>
      </c>
      <c r="L39" s="15"/>
      <c r="M39" s="15"/>
      <c r="N39" s="15"/>
      <c r="O39" s="15"/>
      <c r="P39" s="16" t="str">
        <f>IF(('Sensor A'!$O39-'Sensor A'!$M39)=0,"",ROUND(('Sensor A'!$N39-'Sensor A'!$O39)/('Sensor A'!$O39-'Sensor A'!$M39)*100,2))</f>
        <v/>
      </c>
      <c r="Q39" s="15"/>
      <c r="R39" s="15"/>
      <c r="S39" s="15"/>
      <c r="T39" s="15"/>
      <c r="U39" s="14" t="str">
        <f>IF(('Sensor A'!$T$31:$T$60-'Sensor A'!$R$31:$R$60)=0,"",ROUND(('Sensor A'!$S$31:$S$60-'Sensor A'!$T$31:$T$60)/('Sensor A'!$T$31:$T$60-'Sensor A'!$R$31:$R$60)*100,2))</f>
        <v/>
      </c>
      <c r="V39" s="15"/>
      <c r="W39" s="11" t="str">
        <f t="shared" si="0"/>
        <v/>
      </c>
      <c r="X39" s="9" t="str">
        <f t="shared" si="1"/>
        <v/>
      </c>
      <c r="Y39" s="38"/>
      <c r="Z39" s="38"/>
      <c r="AA39" s="38"/>
    </row>
    <row r="40" spans="3:27" x14ac:dyDescent="0.25">
      <c r="C40" s="8"/>
      <c r="D40" s="12">
        <v>10</v>
      </c>
      <c r="E40" s="19"/>
      <c r="F40" s="8"/>
      <c r="G40" s="23"/>
      <c r="H40" s="13"/>
      <c r="I40" s="13"/>
      <c r="J40" s="13"/>
      <c r="K40" s="16" t="str">
        <f>IF(('Sensor A'!$J40-'Sensor A'!$H40)=0,"",ROUND(('Sensor A'!$I40-'Sensor A'!$J40)/('Sensor A'!$J40-'Sensor A'!$H40)*100,2))</f>
        <v/>
      </c>
      <c r="L40" s="15"/>
      <c r="M40" s="15"/>
      <c r="N40" s="15"/>
      <c r="O40" s="15"/>
      <c r="P40" s="16" t="str">
        <f>IF(('Sensor A'!$O40-'Sensor A'!$M40)=0,"",ROUND(('Sensor A'!$N40-'Sensor A'!$O40)/('Sensor A'!$O40-'Sensor A'!$M40)*100,2))</f>
        <v/>
      </c>
      <c r="Q40" s="15"/>
      <c r="R40" s="15"/>
      <c r="S40" s="15"/>
      <c r="T40" s="15"/>
      <c r="U40" s="14" t="str">
        <f>IF(('Sensor A'!$T$31:$T$60-'Sensor A'!$R$31:$R$60)=0,"",ROUND(('Sensor A'!$S$31:$S$60-'Sensor A'!$T$31:$T$60)/('Sensor A'!$T$31:$T$60-'Sensor A'!$R$31:$R$60)*100,2))</f>
        <v/>
      </c>
      <c r="V40" s="15"/>
      <c r="W40" s="11" t="str">
        <f t="shared" si="0"/>
        <v/>
      </c>
      <c r="X40" s="9" t="str">
        <f t="shared" si="1"/>
        <v/>
      </c>
      <c r="Y40" s="38"/>
      <c r="Z40" s="38"/>
      <c r="AA40" s="38"/>
    </row>
    <row r="41" spans="3:27" x14ac:dyDescent="0.25">
      <c r="C41" s="8"/>
      <c r="D41" s="12">
        <v>11</v>
      </c>
      <c r="E41" s="19"/>
      <c r="F41" s="8"/>
      <c r="G41" s="23"/>
      <c r="H41" s="13"/>
      <c r="I41" s="13"/>
      <c r="J41" s="13"/>
      <c r="K41" s="16" t="str">
        <f>IF(('Sensor A'!$J41-'Sensor A'!$H41)=0,"",ROUND(('Sensor A'!$I41-'Sensor A'!$J41)/('Sensor A'!$J41-'Sensor A'!$H41)*100,2))</f>
        <v/>
      </c>
      <c r="L41" s="15"/>
      <c r="M41" s="15"/>
      <c r="N41" s="15"/>
      <c r="O41" s="15"/>
      <c r="P41" s="16" t="str">
        <f>IF(('Sensor A'!$O41-'Sensor A'!$M41)=0,"",ROUND(('Sensor A'!$N41-'Sensor A'!$O41)/('Sensor A'!$O41-'Sensor A'!$M41)*100,2))</f>
        <v/>
      </c>
      <c r="Q41" s="15"/>
      <c r="R41" s="15"/>
      <c r="S41" s="15"/>
      <c r="T41" s="15"/>
      <c r="U41" s="14" t="str">
        <f>IF(('Sensor A'!$T$31:$T$60-'Sensor A'!$R$31:$R$60)=0,"",ROUND(('Sensor A'!$S$31:$S$60-'Sensor A'!$T$31:$T$60)/('Sensor A'!$T$31:$T$60-'Sensor A'!$R$31:$R$60)*100,2))</f>
        <v/>
      </c>
      <c r="V41" s="15"/>
      <c r="W41" s="11" t="str">
        <f t="shared" si="0"/>
        <v/>
      </c>
      <c r="X41" s="9" t="str">
        <f t="shared" si="1"/>
        <v/>
      </c>
      <c r="Y41" s="38"/>
      <c r="Z41" s="38"/>
      <c r="AA41" s="38"/>
    </row>
    <row r="42" spans="3:27" x14ac:dyDescent="0.25">
      <c r="C42" s="8"/>
      <c r="D42" s="12">
        <v>12</v>
      </c>
      <c r="E42" s="19"/>
      <c r="F42" s="8"/>
      <c r="G42" s="23"/>
      <c r="H42" s="13"/>
      <c r="I42" s="13"/>
      <c r="J42" s="13"/>
      <c r="K42" s="16" t="str">
        <f>IF(('Sensor A'!$J42-'Sensor A'!$H42)=0,"",ROUND(('Sensor A'!$I42-'Sensor A'!$J42)/('Sensor A'!$J42-'Sensor A'!$H42)*100,2))</f>
        <v/>
      </c>
      <c r="L42" s="15"/>
      <c r="M42" s="15"/>
      <c r="N42" s="15"/>
      <c r="O42" s="15"/>
      <c r="P42" s="16" t="str">
        <f>IF(('Sensor A'!$O42-'Sensor A'!$M42)=0,"",ROUND(('Sensor A'!$N42-'Sensor A'!$O42)/('Sensor A'!$O42-'Sensor A'!$M42)*100,2))</f>
        <v/>
      </c>
      <c r="Q42" s="15"/>
      <c r="R42" s="15"/>
      <c r="S42" s="15"/>
      <c r="T42" s="15"/>
      <c r="U42" s="14" t="str">
        <f>IF(('Sensor A'!$T$31:$T$60-'Sensor A'!$R$31:$R$60)=0,"",ROUND(('Sensor A'!$S$31:$S$60-'Sensor A'!$T$31:$T$60)/('Sensor A'!$T$31:$T$60-'Sensor A'!$R$31:$R$60)*100,2))</f>
        <v/>
      </c>
      <c r="V42" s="15"/>
      <c r="W42" s="11" t="str">
        <f t="shared" si="0"/>
        <v/>
      </c>
      <c r="X42" s="9" t="str">
        <f t="shared" si="1"/>
        <v/>
      </c>
      <c r="Y42" s="38"/>
      <c r="Z42" s="38"/>
      <c r="AA42" s="38"/>
    </row>
    <row r="43" spans="3:27" x14ac:dyDescent="0.25">
      <c r="C43" s="8"/>
      <c r="D43" s="12">
        <v>13</v>
      </c>
      <c r="E43" s="19"/>
      <c r="F43" s="8"/>
      <c r="G43" s="23"/>
      <c r="H43" s="13"/>
      <c r="I43" s="13"/>
      <c r="J43" s="13"/>
      <c r="K43" s="16" t="str">
        <f>IF(('Sensor A'!$J43-'Sensor A'!$H43)=0,"",ROUND(('Sensor A'!$I43-'Sensor A'!$J43)/('Sensor A'!$J43-'Sensor A'!$H43)*100,2))</f>
        <v/>
      </c>
      <c r="L43" s="15"/>
      <c r="M43" s="15"/>
      <c r="N43" s="15"/>
      <c r="O43" s="15"/>
      <c r="P43" s="16" t="str">
        <f>IF(('Sensor A'!$O43-'Sensor A'!$M43)=0,"",ROUND(('Sensor A'!$N43-'Sensor A'!$O43)/('Sensor A'!$O43-'Sensor A'!$M43)*100,2))</f>
        <v/>
      </c>
      <c r="Q43" s="15"/>
      <c r="R43" s="15"/>
      <c r="S43" s="15"/>
      <c r="T43" s="15"/>
      <c r="U43" s="14" t="str">
        <f>IF(('Sensor A'!$T$31:$T$60-'Sensor A'!$R$31:$R$60)=0,"",ROUND(('Sensor A'!$S$31:$S$60-'Sensor A'!$T$31:$T$60)/('Sensor A'!$T$31:$T$60-'Sensor A'!$R$31:$R$60)*100,2))</f>
        <v/>
      </c>
      <c r="V43" s="15"/>
      <c r="W43" s="11" t="str">
        <f t="shared" si="0"/>
        <v/>
      </c>
      <c r="X43" s="9" t="str">
        <f t="shared" si="1"/>
        <v/>
      </c>
      <c r="Y43" s="38"/>
      <c r="Z43" s="38"/>
      <c r="AA43" s="38"/>
    </row>
    <row r="44" spans="3:27" x14ac:dyDescent="0.25">
      <c r="C44" s="8"/>
      <c r="D44" s="12">
        <v>14</v>
      </c>
      <c r="E44" s="19"/>
      <c r="F44" s="8"/>
      <c r="G44" s="23"/>
      <c r="H44" s="13"/>
      <c r="I44" s="13"/>
      <c r="J44" s="13"/>
      <c r="K44" s="16" t="str">
        <f>IF(('Sensor A'!$J44-'Sensor A'!$H44)=0,"",ROUND(('Sensor A'!$I44-'Sensor A'!$J44)/('Sensor A'!$J44-'Sensor A'!$H44)*100,2))</f>
        <v/>
      </c>
      <c r="L44" s="15"/>
      <c r="M44" s="15"/>
      <c r="N44" s="15"/>
      <c r="O44" s="15"/>
      <c r="P44" s="16" t="str">
        <f>IF(('Sensor A'!$O44-'Sensor A'!$M44)=0,"",ROUND(('Sensor A'!$N44-'Sensor A'!$O44)/('Sensor A'!$O44-'Sensor A'!$M44)*100,2))</f>
        <v/>
      </c>
      <c r="Q44" s="15"/>
      <c r="R44" s="15"/>
      <c r="S44" s="15"/>
      <c r="T44" s="15"/>
      <c r="U44" s="14" t="str">
        <f>IF(('Sensor A'!$T$31:$T$60-'Sensor A'!$R$31:$R$60)=0,"",ROUND(('Sensor A'!$S$31:$S$60-'Sensor A'!$T$31:$T$60)/('Sensor A'!$T$31:$T$60-'Sensor A'!$R$31:$R$60)*100,2))</f>
        <v/>
      </c>
      <c r="V44" s="15"/>
      <c r="W44" s="11" t="str">
        <f t="shared" si="0"/>
        <v/>
      </c>
      <c r="X44" s="9" t="str">
        <f t="shared" si="1"/>
        <v/>
      </c>
      <c r="Y44" s="38"/>
      <c r="Z44" s="38"/>
      <c r="AA44" s="38"/>
    </row>
    <row r="45" spans="3:27" x14ac:dyDescent="0.25">
      <c r="C45" s="8"/>
      <c r="D45" s="12">
        <v>15</v>
      </c>
      <c r="E45" s="19"/>
      <c r="F45" s="8"/>
      <c r="G45" s="23"/>
      <c r="H45" s="13"/>
      <c r="I45" s="13"/>
      <c r="J45" s="13"/>
      <c r="K45" s="16" t="str">
        <f>IF(('Sensor A'!$J45-'Sensor A'!$H45)=0,"",ROUND(('Sensor A'!$I45-'Sensor A'!$J45)/('Sensor A'!$J45-'Sensor A'!$H45)*100,2))</f>
        <v/>
      </c>
      <c r="L45" s="15"/>
      <c r="M45" s="15"/>
      <c r="N45" s="15"/>
      <c r="O45" s="15"/>
      <c r="P45" s="16" t="str">
        <f>IF(('Sensor A'!$O45-'Sensor A'!$M45)=0,"",ROUND(('Sensor A'!$N45-'Sensor A'!$O45)/('Sensor A'!$O45-'Sensor A'!$M45)*100,2))</f>
        <v/>
      </c>
      <c r="Q45" s="15"/>
      <c r="R45" s="15"/>
      <c r="S45" s="15"/>
      <c r="T45" s="15"/>
      <c r="U45" s="14" t="str">
        <f>IF(('Sensor A'!$T$31:$T$60-'Sensor A'!$R$31:$R$60)=0,"",ROUND(('Sensor A'!$S$31:$S$60-'Sensor A'!$T$31:$T$60)/('Sensor A'!$T$31:$T$60-'Sensor A'!$R$31:$R$60)*100,2))</f>
        <v/>
      </c>
      <c r="V45" s="15"/>
      <c r="W45" s="11" t="str">
        <f t="shared" si="0"/>
        <v/>
      </c>
      <c r="X45" s="9" t="str">
        <f t="shared" si="1"/>
        <v/>
      </c>
      <c r="Y45" s="38"/>
      <c r="Z45" s="38"/>
      <c r="AA45" s="38"/>
    </row>
    <row r="46" spans="3:27" x14ac:dyDescent="0.25">
      <c r="C46" s="8"/>
      <c r="D46" s="12">
        <v>16</v>
      </c>
      <c r="E46" s="19"/>
      <c r="F46" s="8"/>
      <c r="G46" s="23"/>
      <c r="H46" s="13"/>
      <c r="I46" s="13"/>
      <c r="J46" s="13"/>
      <c r="K46" s="16" t="str">
        <f>IF(('Sensor A'!$J46-'Sensor A'!$H46)=0,"",ROUND(('Sensor A'!$I46-'Sensor A'!$J46)/('Sensor A'!$J46-'Sensor A'!$H46)*100,2))</f>
        <v/>
      </c>
      <c r="L46" s="15"/>
      <c r="M46" s="15"/>
      <c r="N46" s="15"/>
      <c r="O46" s="15"/>
      <c r="P46" s="16" t="str">
        <f>IF(('Sensor A'!$O46-'Sensor A'!$M46)=0,"",ROUND(('Sensor A'!$N46-'Sensor A'!$O46)/('Sensor A'!$O46-'Sensor A'!$M46)*100,2))</f>
        <v/>
      </c>
      <c r="Q46" s="15"/>
      <c r="R46" s="15"/>
      <c r="S46" s="15"/>
      <c r="T46" s="15"/>
      <c r="U46" s="14" t="str">
        <f>IF(('Sensor A'!$T$31:$T$60-'Sensor A'!$R$31:$R$60)=0,"",ROUND(('Sensor A'!$S$31:$S$60-'Sensor A'!$T$31:$T$60)/('Sensor A'!$T$31:$T$60-'Sensor A'!$R$31:$R$60)*100,2))</f>
        <v/>
      </c>
      <c r="V46" s="15"/>
      <c r="W46" s="11" t="str">
        <f t="shared" si="0"/>
        <v/>
      </c>
      <c r="X46" s="9" t="str">
        <f t="shared" si="1"/>
        <v/>
      </c>
      <c r="Y46" s="38"/>
      <c r="Z46" s="38"/>
      <c r="AA46" s="38"/>
    </row>
    <row r="47" spans="3:27" x14ac:dyDescent="0.25">
      <c r="C47" s="8"/>
      <c r="D47" s="12">
        <v>17</v>
      </c>
      <c r="E47" s="19"/>
      <c r="F47" s="8"/>
      <c r="G47" s="23"/>
      <c r="H47" s="13"/>
      <c r="I47" s="13"/>
      <c r="J47" s="13"/>
      <c r="K47" s="16" t="str">
        <f>IF(('Sensor A'!$J47-'Sensor A'!$H47)=0,"",ROUND(('Sensor A'!$I47-'Sensor A'!$J47)/('Sensor A'!$J47-'Sensor A'!$H47)*100,2))</f>
        <v/>
      </c>
      <c r="L47" s="15"/>
      <c r="M47" s="15"/>
      <c r="N47" s="15"/>
      <c r="O47" s="15"/>
      <c r="P47" s="16" t="str">
        <f>IF(('Sensor A'!$O47-'Sensor A'!$M47)=0,"",ROUND(('Sensor A'!$N47-'Sensor A'!$O47)/('Sensor A'!$O47-'Sensor A'!$M47)*100,2))</f>
        <v/>
      </c>
      <c r="Q47" s="15"/>
      <c r="R47" s="15"/>
      <c r="S47" s="15"/>
      <c r="T47" s="15"/>
      <c r="U47" s="14" t="str">
        <f>IF(('Sensor A'!$T$31:$T$60-'Sensor A'!$R$31:$R$60)=0,"",ROUND(('Sensor A'!$S$31:$S$60-'Sensor A'!$T$31:$T$60)/('Sensor A'!$T$31:$T$60-'Sensor A'!$R$31:$R$60)*100,2))</f>
        <v/>
      </c>
      <c r="V47" s="15"/>
      <c r="W47" s="11" t="str">
        <f t="shared" si="0"/>
        <v/>
      </c>
      <c r="X47" s="9" t="str">
        <f t="shared" si="1"/>
        <v/>
      </c>
      <c r="Y47" s="38"/>
      <c r="Z47" s="38"/>
      <c r="AA47" s="38"/>
    </row>
    <row r="48" spans="3:27" x14ac:dyDescent="0.25">
      <c r="C48" s="8"/>
      <c r="D48" s="12">
        <v>18</v>
      </c>
      <c r="E48" s="19"/>
      <c r="F48" s="8"/>
      <c r="G48" s="23"/>
      <c r="H48" s="13"/>
      <c r="I48" s="13"/>
      <c r="J48" s="13"/>
      <c r="K48" s="16" t="str">
        <f>IF(('Sensor A'!$J48-'Sensor A'!$H48)=0,"",ROUND(('Sensor A'!$I48-'Sensor A'!$J48)/('Sensor A'!$J48-'Sensor A'!$H48)*100,2))</f>
        <v/>
      </c>
      <c r="L48" s="15"/>
      <c r="M48" s="15"/>
      <c r="N48" s="15"/>
      <c r="O48" s="15"/>
      <c r="P48" s="16" t="str">
        <f>IF(('Sensor A'!$O48-'Sensor A'!$M48)=0,"",ROUND(('Sensor A'!$N48-'Sensor A'!$O48)/('Sensor A'!$O48-'Sensor A'!$M48)*100,2))</f>
        <v/>
      </c>
      <c r="Q48" s="15"/>
      <c r="R48" s="15"/>
      <c r="S48" s="15"/>
      <c r="T48" s="15"/>
      <c r="U48" s="14" t="str">
        <f>IF(('Sensor A'!$T$31:$T$60-'Sensor A'!$R$31:$R$60)=0,"",ROUND(('Sensor A'!$S$31:$S$60-'Sensor A'!$T$31:$T$60)/('Sensor A'!$T$31:$T$60-'Sensor A'!$R$31:$R$60)*100,2))</f>
        <v/>
      </c>
      <c r="V48" s="15"/>
      <c r="W48" s="11" t="str">
        <f t="shared" si="0"/>
        <v/>
      </c>
      <c r="X48" s="9" t="str">
        <f t="shared" si="1"/>
        <v/>
      </c>
      <c r="Y48" s="38"/>
      <c r="Z48" s="38"/>
      <c r="AA48" s="38"/>
    </row>
    <row r="49" spans="3:27" x14ac:dyDescent="0.25">
      <c r="C49" s="8"/>
      <c r="D49" s="12">
        <v>19</v>
      </c>
      <c r="E49" s="19"/>
      <c r="F49" s="8"/>
      <c r="G49" s="23"/>
      <c r="H49" s="13"/>
      <c r="I49" s="13"/>
      <c r="J49" s="13"/>
      <c r="K49" s="16" t="str">
        <f>IF(('Sensor A'!$J49-'Sensor A'!$H49)=0,"",ROUND(('Sensor A'!$I49-'Sensor A'!$J49)/('Sensor A'!$J49-'Sensor A'!$H49)*100,2))</f>
        <v/>
      </c>
      <c r="L49" s="15"/>
      <c r="M49" s="15"/>
      <c r="N49" s="15"/>
      <c r="O49" s="15"/>
      <c r="P49" s="16" t="str">
        <f>IF(('Sensor A'!$O49-'Sensor A'!$M49)=0,"",ROUND(('Sensor A'!$N49-'Sensor A'!$O49)/('Sensor A'!$O49-'Sensor A'!$M49)*100,2))</f>
        <v/>
      </c>
      <c r="Q49" s="15"/>
      <c r="R49" s="15"/>
      <c r="S49" s="15"/>
      <c r="T49" s="15"/>
      <c r="U49" s="14" t="str">
        <f>IF(('Sensor A'!$T$31:$T$60-'Sensor A'!$R$31:$R$60)=0,"",ROUND(('Sensor A'!$S$31:$S$60-'Sensor A'!$T$31:$T$60)/('Sensor A'!$T$31:$T$60-'Sensor A'!$R$31:$R$60)*100,2))</f>
        <v/>
      </c>
      <c r="V49" s="15"/>
      <c r="W49" s="11" t="str">
        <f t="shared" si="0"/>
        <v/>
      </c>
      <c r="X49" s="9" t="str">
        <f t="shared" si="1"/>
        <v/>
      </c>
      <c r="Y49" s="38"/>
      <c r="Z49" s="38"/>
      <c r="AA49" s="38"/>
    </row>
    <row r="50" spans="3:27" x14ac:dyDescent="0.25">
      <c r="C50" s="8"/>
      <c r="D50" s="12">
        <v>20</v>
      </c>
      <c r="E50" s="19"/>
      <c r="F50" s="8"/>
      <c r="G50" s="23"/>
      <c r="H50" s="13"/>
      <c r="I50" s="13"/>
      <c r="J50" s="13"/>
      <c r="K50" s="16" t="str">
        <f>IF(('Sensor A'!$J50-'Sensor A'!$H50)=0,"",ROUND(('Sensor A'!$I50-'Sensor A'!$J50)/('Sensor A'!$J50-'Sensor A'!$H50)*100,2))</f>
        <v/>
      </c>
      <c r="L50" s="15"/>
      <c r="M50" s="15"/>
      <c r="N50" s="15"/>
      <c r="O50" s="15"/>
      <c r="P50" s="16" t="str">
        <f>IF(('Sensor A'!$O50-'Sensor A'!$M50)=0,"",ROUND(('Sensor A'!$N50-'Sensor A'!$O50)/('Sensor A'!$O50-'Sensor A'!$M50)*100,2))</f>
        <v/>
      </c>
      <c r="Q50" s="15"/>
      <c r="R50" s="15"/>
      <c r="S50" s="15"/>
      <c r="T50" s="15"/>
      <c r="U50" s="14" t="str">
        <f>IF(('Sensor A'!$T$31:$T$60-'Sensor A'!$R$31:$R$60)=0,"",ROUND(('Sensor A'!$S$31:$S$60-'Sensor A'!$T$31:$T$60)/('Sensor A'!$T$31:$T$60-'Sensor A'!$R$31:$R$60)*100,2))</f>
        <v/>
      </c>
      <c r="V50" s="15"/>
      <c r="W50" s="11" t="str">
        <f t="shared" si="0"/>
        <v/>
      </c>
      <c r="X50" s="9" t="str">
        <f t="shared" si="1"/>
        <v/>
      </c>
      <c r="Y50" s="38"/>
      <c r="Z50" s="38"/>
      <c r="AA50" s="38"/>
    </row>
    <row r="51" spans="3:27" x14ac:dyDescent="0.25">
      <c r="C51" s="8"/>
      <c r="D51" s="12">
        <v>21</v>
      </c>
      <c r="E51" s="19"/>
      <c r="F51" s="8"/>
      <c r="G51" s="23"/>
      <c r="H51" s="13"/>
      <c r="I51" s="13"/>
      <c r="J51" s="13"/>
      <c r="K51" s="16" t="str">
        <f>IF(('Sensor A'!$J51-'Sensor A'!$H51)=0,"",ROUND(('Sensor A'!$I51-'Sensor A'!$J51)/('Sensor A'!$J51-'Sensor A'!$H51)*100,2))</f>
        <v/>
      </c>
      <c r="L51" s="15"/>
      <c r="M51" s="15"/>
      <c r="N51" s="15"/>
      <c r="O51" s="15"/>
      <c r="P51" s="16" t="str">
        <f>IF(('Sensor A'!$O51-'Sensor A'!$M51)=0,"",ROUND(('Sensor A'!$N51-'Sensor A'!$O51)/('Sensor A'!$O51-'Sensor A'!$M51)*100,2))</f>
        <v/>
      </c>
      <c r="Q51" s="15"/>
      <c r="R51" s="15"/>
      <c r="S51" s="15"/>
      <c r="T51" s="15"/>
      <c r="U51" s="14" t="str">
        <f>IF(('Sensor A'!$T$31:$T$60-'Sensor A'!$R$31:$R$60)=0,"",ROUND(('Sensor A'!$S$31:$S$60-'Sensor A'!$T$31:$T$60)/('Sensor A'!$T$31:$T$60-'Sensor A'!$R$31:$R$60)*100,2))</f>
        <v/>
      </c>
      <c r="V51" s="15"/>
      <c r="W51" s="11" t="str">
        <f t="shared" si="0"/>
        <v/>
      </c>
      <c r="X51" s="9" t="str">
        <f t="shared" si="1"/>
        <v/>
      </c>
      <c r="Y51" s="38"/>
      <c r="Z51" s="38"/>
      <c r="AA51" s="38"/>
    </row>
    <row r="52" spans="3:27" x14ac:dyDescent="0.25">
      <c r="C52" s="8"/>
      <c r="D52" s="12">
        <v>22</v>
      </c>
      <c r="E52" s="19"/>
      <c r="F52" s="8"/>
      <c r="G52" s="23"/>
      <c r="H52" s="13"/>
      <c r="I52" s="13"/>
      <c r="J52" s="13"/>
      <c r="K52" s="16" t="str">
        <f>IF(('Sensor A'!$J52-'Sensor A'!$H52)=0,"",ROUND(('Sensor A'!$I52-'Sensor A'!$J52)/('Sensor A'!$J52-'Sensor A'!$H52)*100,2))</f>
        <v/>
      </c>
      <c r="L52" s="15"/>
      <c r="M52" s="15"/>
      <c r="N52" s="15"/>
      <c r="O52" s="15"/>
      <c r="P52" s="16" t="str">
        <f>IF(('Sensor A'!$O52-'Sensor A'!$M52)=0,"",ROUND(('Sensor A'!$N52-'Sensor A'!$O52)/('Sensor A'!$O52-'Sensor A'!$M52)*100,2))</f>
        <v/>
      </c>
      <c r="Q52" s="15"/>
      <c r="R52" s="15"/>
      <c r="S52" s="15"/>
      <c r="T52" s="15"/>
      <c r="U52" s="14" t="str">
        <f>IF(('Sensor A'!$T$31:$T$60-'Sensor A'!$R$31:$R$60)=0,"",ROUND(('Sensor A'!$S$31:$S$60-'Sensor A'!$T$31:$T$60)/('Sensor A'!$T$31:$T$60-'Sensor A'!$R$31:$R$60)*100,2))</f>
        <v/>
      </c>
      <c r="V52" s="15"/>
      <c r="W52" s="11" t="str">
        <f t="shared" si="0"/>
        <v/>
      </c>
      <c r="X52" s="9" t="str">
        <f t="shared" si="1"/>
        <v/>
      </c>
      <c r="Y52" s="38"/>
      <c r="Z52" s="38"/>
      <c r="AA52" s="38"/>
    </row>
    <row r="53" spans="3:27" x14ac:dyDescent="0.25">
      <c r="C53" s="8"/>
      <c r="D53" s="12">
        <v>23</v>
      </c>
      <c r="E53" s="19"/>
      <c r="F53" s="8"/>
      <c r="G53" s="23"/>
      <c r="H53" s="13"/>
      <c r="I53" s="13"/>
      <c r="J53" s="13"/>
      <c r="K53" s="16" t="str">
        <f>IF(('Sensor A'!$J53-'Sensor A'!$H53)=0,"",ROUND(('Sensor A'!$I53-'Sensor A'!$J53)/('Sensor A'!$J53-'Sensor A'!$H53)*100,2))</f>
        <v/>
      </c>
      <c r="L53" s="15"/>
      <c r="M53" s="15"/>
      <c r="N53" s="15"/>
      <c r="O53" s="15"/>
      <c r="P53" s="16" t="str">
        <f>IF(('Sensor A'!$O53-'Sensor A'!$M53)=0,"",ROUND(('Sensor A'!$N53-'Sensor A'!$O53)/('Sensor A'!$O53-'Sensor A'!$M53)*100,2))</f>
        <v/>
      </c>
      <c r="Q53" s="15"/>
      <c r="R53" s="15"/>
      <c r="S53" s="15"/>
      <c r="T53" s="15"/>
      <c r="U53" s="14" t="str">
        <f>IF(('Sensor A'!$T$31:$T$60-'Sensor A'!$R$31:$R$60)=0,"",ROUND(('Sensor A'!$S$31:$S$60-'Sensor A'!$T$31:$T$60)/('Sensor A'!$T$31:$T$60-'Sensor A'!$R$31:$R$60)*100,2))</f>
        <v/>
      </c>
      <c r="V53" s="15"/>
      <c r="W53" s="11" t="str">
        <f t="shared" si="0"/>
        <v/>
      </c>
      <c r="X53" s="9" t="str">
        <f t="shared" si="1"/>
        <v/>
      </c>
      <c r="Y53" s="38"/>
      <c r="Z53" s="38"/>
      <c r="AA53" s="38"/>
    </row>
    <row r="54" spans="3:27" x14ac:dyDescent="0.25">
      <c r="C54" s="8"/>
      <c r="D54" s="12">
        <v>24</v>
      </c>
      <c r="E54" s="19"/>
      <c r="F54" s="8"/>
      <c r="G54" s="23"/>
      <c r="H54" s="13"/>
      <c r="I54" s="13"/>
      <c r="J54" s="13"/>
      <c r="K54" s="16" t="str">
        <f>IF(('Sensor A'!$J54-'Sensor A'!$H54)=0,"",ROUND(('Sensor A'!$I54-'Sensor A'!$J54)/('Sensor A'!$J54-'Sensor A'!$H54)*100,2))</f>
        <v/>
      </c>
      <c r="L54" s="15"/>
      <c r="M54" s="15"/>
      <c r="N54" s="15"/>
      <c r="O54" s="15"/>
      <c r="P54" s="16" t="str">
        <f>IF(('Sensor A'!$O54-'Sensor A'!$M54)=0,"",ROUND(('Sensor A'!$N54-'Sensor A'!$O54)/('Sensor A'!$O54-'Sensor A'!$M54)*100,2))</f>
        <v/>
      </c>
      <c r="Q54" s="15"/>
      <c r="R54" s="15"/>
      <c r="S54" s="15"/>
      <c r="T54" s="15"/>
      <c r="U54" s="14" t="str">
        <f>IF(('Sensor A'!$T$31:$T$60-'Sensor A'!$R$31:$R$60)=0,"",ROUND(('Sensor A'!$S$31:$S$60-'Sensor A'!$T$31:$T$60)/('Sensor A'!$T$31:$T$60-'Sensor A'!$R$31:$R$60)*100,2))</f>
        <v/>
      </c>
      <c r="V54" s="15"/>
      <c r="W54" s="11" t="str">
        <f t="shared" si="0"/>
        <v/>
      </c>
      <c r="X54" s="9" t="str">
        <f t="shared" si="1"/>
        <v/>
      </c>
      <c r="Y54" s="38"/>
      <c r="Z54" s="38"/>
      <c r="AA54" s="38"/>
    </row>
    <row r="55" spans="3:27" x14ac:dyDescent="0.25">
      <c r="C55" s="8"/>
      <c r="D55" s="12">
        <v>25</v>
      </c>
      <c r="E55" s="19"/>
      <c r="F55" s="8"/>
      <c r="G55" s="23"/>
      <c r="H55" s="13"/>
      <c r="I55" s="13"/>
      <c r="J55" s="13"/>
      <c r="K55" s="16" t="str">
        <f>IF(('Sensor A'!$J55-'Sensor A'!$H55)=0,"",ROUND(('Sensor A'!$I55-'Sensor A'!$J55)/('Sensor A'!$J55-'Sensor A'!$H55)*100,2))</f>
        <v/>
      </c>
      <c r="L55" s="15"/>
      <c r="M55" s="15"/>
      <c r="N55" s="15"/>
      <c r="O55" s="15"/>
      <c r="P55" s="16" t="str">
        <f>IF(('Sensor A'!$O55-'Sensor A'!$M55)=0,"",ROUND(('Sensor A'!$N55-'Sensor A'!$O55)/('Sensor A'!$O55-'Sensor A'!$M55)*100,2))</f>
        <v/>
      </c>
      <c r="Q55" s="15"/>
      <c r="R55" s="15"/>
      <c r="S55" s="15"/>
      <c r="T55" s="15"/>
      <c r="U55" s="14" t="str">
        <f>IF(('Sensor A'!$T$31:$T$60-'Sensor A'!$R$31:$R$60)=0,"",ROUND(('Sensor A'!$S$31:$S$60-'Sensor A'!$T$31:$T$60)/('Sensor A'!$T$31:$T$60-'Sensor A'!$R$31:$R$60)*100,2))</f>
        <v/>
      </c>
      <c r="V55" s="15"/>
      <c r="W55" s="11" t="str">
        <f t="shared" si="0"/>
        <v/>
      </c>
      <c r="X55" s="9" t="str">
        <f t="shared" si="1"/>
        <v/>
      </c>
      <c r="Y55" s="38"/>
      <c r="Z55" s="38"/>
      <c r="AA55" s="38"/>
    </row>
    <row r="56" spans="3:27" x14ac:dyDescent="0.25">
      <c r="C56" s="8"/>
      <c r="D56" s="12">
        <v>26</v>
      </c>
      <c r="E56" s="19"/>
      <c r="F56" s="8"/>
      <c r="G56" s="23"/>
      <c r="H56" s="13"/>
      <c r="I56" s="13"/>
      <c r="J56" s="13"/>
      <c r="K56" s="16" t="str">
        <f>IF(('Sensor A'!$J56-'Sensor A'!$H56)=0,"",ROUND(('Sensor A'!$I56-'Sensor A'!$J56)/('Sensor A'!$J56-'Sensor A'!$H56)*100,2))</f>
        <v/>
      </c>
      <c r="L56" s="15"/>
      <c r="M56" s="15"/>
      <c r="N56" s="15"/>
      <c r="O56" s="15"/>
      <c r="P56" s="16" t="str">
        <f>IF(('Sensor A'!$O56-'Sensor A'!$M56)=0,"",ROUND(('Sensor A'!$N56-'Sensor A'!$O56)/('Sensor A'!$O56-'Sensor A'!$M56)*100,2))</f>
        <v/>
      </c>
      <c r="Q56" s="15"/>
      <c r="R56" s="15"/>
      <c r="S56" s="15"/>
      <c r="T56" s="15"/>
      <c r="U56" s="14" t="str">
        <f>IF(('Sensor A'!$T$31:$T$60-'Sensor A'!$R$31:$R$60)=0,"",ROUND(('Sensor A'!$S$31:$S$60-'Sensor A'!$T$31:$T$60)/('Sensor A'!$T$31:$T$60-'Sensor A'!$R$31:$R$60)*100,2))</f>
        <v/>
      </c>
      <c r="V56" s="15"/>
      <c r="W56" s="11" t="str">
        <f t="shared" si="0"/>
        <v/>
      </c>
      <c r="X56" s="9" t="str">
        <f t="shared" si="1"/>
        <v/>
      </c>
      <c r="Y56" s="38"/>
      <c r="Z56" s="38"/>
      <c r="AA56" s="38"/>
    </row>
    <row r="57" spans="3:27" x14ac:dyDescent="0.25">
      <c r="C57" s="8"/>
      <c r="D57" s="12">
        <v>27</v>
      </c>
      <c r="E57" s="19"/>
      <c r="F57" s="8"/>
      <c r="G57" s="23"/>
      <c r="H57" s="13"/>
      <c r="I57" s="13"/>
      <c r="J57" s="13"/>
      <c r="K57" s="16" t="str">
        <f>IF(('Sensor A'!$J57-'Sensor A'!$H57)=0,"",ROUND(('Sensor A'!$I57-'Sensor A'!$J57)/('Sensor A'!$J57-'Sensor A'!$H57)*100,2))</f>
        <v/>
      </c>
      <c r="L57" s="15"/>
      <c r="M57" s="15"/>
      <c r="N57" s="15"/>
      <c r="O57" s="15"/>
      <c r="P57" s="16" t="str">
        <f>IF(('Sensor A'!$O57-'Sensor A'!$M57)=0,"",ROUND(('Sensor A'!$N57-'Sensor A'!$O57)/('Sensor A'!$O57-'Sensor A'!$M57)*100,2))</f>
        <v/>
      </c>
      <c r="Q57" s="15"/>
      <c r="R57" s="15"/>
      <c r="S57" s="15"/>
      <c r="T57" s="15"/>
      <c r="U57" s="14" t="str">
        <f>IF(('Sensor A'!$T$31:$T$60-'Sensor A'!$R$31:$R$60)=0,"",ROUND(('Sensor A'!$S$31:$S$60-'Sensor A'!$T$31:$T$60)/('Sensor A'!$T$31:$T$60-'Sensor A'!$R$31:$R$60)*100,2))</f>
        <v/>
      </c>
      <c r="V57" s="15"/>
      <c r="W57" s="11" t="str">
        <f t="shared" si="0"/>
        <v/>
      </c>
      <c r="X57" s="9" t="str">
        <f t="shared" si="1"/>
        <v/>
      </c>
      <c r="Y57" s="38"/>
      <c r="Z57" s="38"/>
      <c r="AA57" s="38"/>
    </row>
    <row r="58" spans="3:27" x14ac:dyDescent="0.25">
      <c r="C58" s="8"/>
      <c r="D58" s="12">
        <v>28</v>
      </c>
      <c r="E58" s="19"/>
      <c r="F58" s="8"/>
      <c r="G58" s="23"/>
      <c r="H58" s="13"/>
      <c r="I58" s="13"/>
      <c r="J58" s="13"/>
      <c r="K58" s="16" t="str">
        <f>IF(('Sensor A'!$J58-'Sensor A'!$H58)=0,"",ROUND(('Sensor A'!$I58-'Sensor A'!$J58)/('Sensor A'!$J58-'Sensor A'!$H58)*100,2))</f>
        <v/>
      </c>
      <c r="L58" s="15"/>
      <c r="M58" s="15"/>
      <c r="N58" s="15"/>
      <c r="O58" s="15"/>
      <c r="P58" s="16" t="str">
        <f>IF(('Sensor A'!$O58-'Sensor A'!$M58)=0,"",ROUND(('Sensor A'!$N58-'Sensor A'!$O58)/('Sensor A'!$O58-'Sensor A'!$M58)*100,2))</f>
        <v/>
      </c>
      <c r="Q58" s="15"/>
      <c r="R58" s="15"/>
      <c r="S58" s="15"/>
      <c r="T58" s="15"/>
      <c r="U58" s="14" t="str">
        <f>IF(('Sensor A'!$T$31:$T$60-'Sensor A'!$R$31:$R$60)=0,"",ROUND(('Sensor A'!$S$31:$S$60-'Sensor A'!$T$31:$T$60)/('Sensor A'!$T$31:$T$60-'Sensor A'!$R$31:$R$60)*100,2))</f>
        <v/>
      </c>
      <c r="V58" s="15"/>
      <c r="W58" s="11" t="str">
        <f t="shared" si="0"/>
        <v/>
      </c>
      <c r="X58" s="9" t="str">
        <f t="shared" si="1"/>
        <v/>
      </c>
      <c r="Y58" s="38"/>
      <c r="Z58" s="38"/>
      <c r="AA58" s="38"/>
    </row>
    <row r="59" spans="3:27" x14ac:dyDescent="0.25">
      <c r="C59" s="8"/>
      <c r="D59" s="12">
        <v>29</v>
      </c>
      <c r="E59" s="19"/>
      <c r="F59" s="8"/>
      <c r="G59" s="23"/>
      <c r="H59" s="13"/>
      <c r="I59" s="13"/>
      <c r="J59" s="13"/>
      <c r="K59" s="16" t="str">
        <f>IF(('Sensor A'!$J59-'Sensor A'!$H59)=0,"",ROUND(('Sensor A'!$I59-'Sensor A'!$J59)/('Sensor A'!$J59-'Sensor A'!$H59)*100,2))</f>
        <v/>
      </c>
      <c r="L59" s="15"/>
      <c r="M59" s="15"/>
      <c r="N59" s="15"/>
      <c r="O59" s="15"/>
      <c r="P59" s="16" t="str">
        <f>IF(('Sensor A'!$O59-'Sensor A'!$M59)=0,"",ROUND(('Sensor A'!$N59-'Sensor A'!$O59)/('Sensor A'!$O59-'Sensor A'!$M59)*100,2))</f>
        <v/>
      </c>
      <c r="Q59" s="15"/>
      <c r="R59" s="15"/>
      <c r="S59" s="15"/>
      <c r="T59" s="15"/>
      <c r="U59" s="14" t="str">
        <f>IF(('Sensor A'!$T$31:$T$60-'Sensor A'!$R$31:$R$60)=0,"",ROUND(('Sensor A'!$S$31:$S$60-'Sensor A'!$T$31:$T$60)/('Sensor A'!$T$31:$T$60-'Sensor A'!$R$31:$R$60)*100,2))</f>
        <v/>
      </c>
      <c r="V59" s="15"/>
      <c r="W59" s="11" t="str">
        <f t="shared" si="0"/>
        <v/>
      </c>
      <c r="X59" s="9" t="str">
        <f t="shared" si="1"/>
        <v/>
      </c>
      <c r="Y59" s="38"/>
      <c r="Z59" s="38"/>
      <c r="AA59" s="38"/>
    </row>
    <row r="60" spans="3:27" x14ac:dyDescent="0.25">
      <c r="C60" s="8"/>
      <c r="D60" s="12">
        <v>30</v>
      </c>
      <c r="E60" s="19"/>
      <c r="F60" s="8"/>
      <c r="G60" s="23"/>
      <c r="H60" s="13"/>
      <c r="I60" s="13"/>
      <c r="J60" s="13"/>
      <c r="K60" s="16" t="str">
        <f>IF(('Sensor A'!$J60-'Sensor A'!$H60)=0,"",ROUND(('Sensor A'!$I60-'Sensor A'!$J60)/('Sensor A'!$J60-'Sensor A'!$H60)*100,2))</f>
        <v/>
      </c>
      <c r="L60" s="15"/>
      <c r="M60" s="15"/>
      <c r="N60" s="15"/>
      <c r="O60" s="15"/>
      <c r="P60" s="16" t="str">
        <f>IF(('Sensor A'!$O60-'Sensor A'!$M60)=0,"",ROUND(('Sensor A'!$N60-'Sensor A'!$O60)/('Sensor A'!$O60-'Sensor A'!$M60)*100,2))</f>
        <v/>
      </c>
      <c r="Q60" s="15"/>
      <c r="R60" s="15"/>
      <c r="S60" s="15"/>
      <c r="T60" s="15"/>
      <c r="U60" s="14" t="str">
        <f>IF(('Sensor A'!$T$31:$T$60-'Sensor A'!$R$31:$R$60)=0,"",ROUND(('Sensor A'!$S$31:$S$60-'Sensor A'!$T$31:$T$60)/('Sensor A'!$T$31:$T$60-'Sensor A'!$R$31:$R$60)*100,2))</f>
        <v/>
      </c>
      <c r="V60" s="15"/>
      <c r="W60" s="11" t="str">
        <f t="shared" si="0"/>
        <v/>
      </c>
      <c r="X60" s="9" t="str">
        <f t="shared" si="1"/>
        <v/>
      </c>
      <c r="Y60" s="38"/>
      <c r="Z60" s="38"/>
      <c r="AA60" s="38"/>
    </row>
    <row r="69" spans="13:28" x14ac:dyDescent="0.25">
      <c r="W69" s="24"/>
      <c r="X69" s="24"/>
      <c r="Y69" s="24"/>
      <c r="Z69" s="24"/>
      <c r="AA69" s="24"/>
      <c r="AB69" s="24"/>
    </row>
    <row r="70" spans="13:28" x14ac:dyDescent="0.25">
      <c r="W70" s="24"/>
      <c r="X70" s="24"/>
      <c r="Y70" s="24"/>
      <c r="Z70" s="24"/>
      <c r="AA70" s="24"/>
      <c r="AB70" s="24"/>
    </row>
    <row r="71" spans="13:28" x14ac:dyDescent="0.25">
      <c r="S71" s="1"/>
      <c r="T71" s="7"/>
      <c r="W71" s="24"/>
      <c r="X71" s="2"/>
      <c r="Y71" s="24"/>
      <c r="Z71" s="24"/>
      <c r="AA71" s="24"/>
      <c r="AB71" s="24"/>
    </row>
    <row r="72" spans="13:28" ht="21" x14ac:dyDescent="0.35">
      <c r="S72" s="1"/>
      <c r="T72" s="7"/>
      <c r="W72" s="24"/>
      <c r="X72" s="28" t="s">
        <v>19</v>
      </c>
      <c r="Y72" s="24"/>
      <c r="Z72" s="24"/>
      <c r="AA72" s="25" t="e">
        <f t="array" ref="AA72">(SLOPE(IF('Sensor A'!$P$75:$P$104="Yes",'Sensor A'!$O$75:$O$104),IF('Sensor A'!$P$75:$P$104="Yes",'Sensor A'!$N$75:$N$104)))</f>
        <v>#DIV/0!</v>
      </c>
      <c r="AB72" s="24"/>
    </row>
    <row r="73" spans="13:28" ht="21" x14ac:dyDescent="0.35">
      <c r="W73" s="24"/>
      <c r="X73" s="28" t="s">
        <v>20</v>
      </c>
      <c r="Y73" s="24"/>
      <c r="Z73" s="24"/>
      <c r="AA73" s="26" t="e">
        <f t="array" ref="AA73">(INTERCEPT(IF('Sensor A'!$P$75:$P$104="Yes",'Sensor A'!$O$75:$O$104),IF('Sensor A'!$P$75:$P$104="Yes",'Sensor A'!$N$75:$N$104)))</f>
        <v>#DIV/0!</v>
      </c>
      <c r="AB73" s="24"/>
    </row>
    <row r="74" spans="13:28" ht="21" x14ac:dyDescent="0.35">
      <c r="M74" t="s">
        <v>14</v>
      </c>
      <c r="N74" t="s">
        <v>4</v>
      </c>
      <c r="O74" t="s">
        <v>11</v>
      </c>
      <c r="P74" t="s">
        <v>1</v>
      </c>
      <c r="R74" s="1" t="s">
        <v>32</v>
      </c>
      <c r="S74" s="7" t="s">
        <v>4</v>
      </c>
      <c r="T74" t="s">
        <v>11</v>
      </c>
      <c r="U74" t="s">
        <v>13</v>
      </c>
      <c r="W74" s="24"/>
      <c r="X74" s="28" t="s">
        <v>12</v>
      </c>
      <c r="Y74" s="24"/>
      <c r="Z74" s="24"/>
      <c r="AA74" s="26" t="e">
        <f t="array" ref="AA74">(STEYX(IF('Sensor A'!$P$75:$P$104="Yes",'Sensor A'!$O$75:$O$104),IF('Sensor A'!$P$75:$P$104="Yes",'Sensor A'!$N$75:$N$104)))</f>
        <v>#DIV/0!</v>
      </c>
      <c r="AB74" s="24"/>
    </row>
    <row r="75" spans="13:28" ht="21" x14ac:dyDescent="0.35">
      <c r="M75" s="1">
        <v>1</v>
      </c>
      <c r="N75" s="7">
        <f t="shared" ref="N75:N104" si="2">IF(G31="",0,G31)</f>
        <v>0</v>
      </c>
      <c r="O75">
        <f t="shared" ref="O75:O104" si="3">IF(W31="",0,W31)</f>
        <v>0</v>
      </c>
      <c r="P75" s="3" t="s">
        <v>3</v>
      </c>
      <c r="R75" s="1">
        <v>1</v>
      </c>
      <c r="S75" s="7" t="e">
        <f t="array" ref="S75">IF(P75="Yes",N75,NA())</f>
        <v>#N/A</v>
      </c>
      <c r="T75" t="e">
        <f t="shared" ref="T75:T104" si="4">IF(P75="Yes",O75,NA())</f>
        <v>#N/A</v>
      </c>
      <c r="U75" t="str">
        <f t="shared" ref="U75:U104" si="5">IF(C31=0," ",C31)</f>
        <v xml:space="preserve"> </v>
      </c>
      <c r="W75" s="24"/>
      <c r="X75" s="28" t="s">
        <v>21</v>
      </c>
      <c r="Y75" s="24"/>
      <c r="Z75" s="24"/>
      <c r="AA75" s="27">
        <f t="array" ref="AA75">COUNT(IF('Sensor A'!$P$75:$P$104="Yes",'Sensor A'!$O$75:$O$104))</f>
        <v>0</v>
      </c>
      <c r="AB75" s="24"/>
    </row>
    <row r="76" spans="13:28" x14ac:dyDescent="0.25">
      <c r="M76" s="1">
        <v>2</v>
      </c>
      <c r="N76" s="7">
        <f t="shared" si="2"/>
        <v>0</v>
      </c>
      <c r="O76">
        <f t="shared" si="3"/>
        <v>0</v>
      </c>
      <c r="P76" s="3" t="s">
        <v>3</v>
      </c>
      <c r="R76" s="1">
        <v>2</v>
      </c>
      <c r="S76" s="7" t="e">
        <f t="array" ref="S76">IF(P76="Yes",N76,NA())</f>
        <v>#N/A</v>
      </c>
      <c r="T76" t="e">
        <f t="shared" si="4"/>
        <v>#N/A</v>
      </c>
      <c r="U76" t="str">
        <f t="shared" si="5"/>
        <v xml:space="preserve"> </v>
      </c>
      <c r="W76" s="24"/>
      <c r="X76" s="24"/>
      <c r="Y76" s="24"/>
      <c r="Z76" s="24"/>
      <c r="AA76" s="24"/>
      <c r="AB76" s="24"/>
    </row>
    <row r="77" spans="13:28" x14ac:dyDescent="0.25">
      <c r="M77" s="1">
        <v>3</v>
      </c>
      <c r="N77" s="7">
        <f t="shared" si="2"/>
        <v>0</v>
      </c>
      <c r="O77">
        <f t="shared" si="3"/>
        <v>0</v>
      </c>
      <c r="P77" s="3" t="s">
        <v>3</v>
      </c>
      <c r="R77" s="1">
        <v>3</v>
      </c>
      <c r="S77" s="7" t="e">
        <f t="array" ref="S77">IF(P77="Yes",N77,NA())</f>
        <v>#N/A</v>
      </c>
      <c r="T77" t="e">
        <f t="shared" si="4"/>
        <v>#N/A</v>
      </c>
      <c r="U77" t="str">
        <f t="shared" si="5"/>
        <v xml:space="preserve"> </v>
      </c>
      <c r="W77" s="24"/>
      <c r="X77" s="24"/>
      <c r="Y77" s="24"/>
      <c r="Z77" s="24"/>
      <c r="AA77" s="24"/>
      <c r="AB77" s="24"/>
    </row>
    <row r="78" spans="13:28" ht="21" x14ac:dyDescent="0.35">
      <c r="M78" s="1">
        <v>4</v>
      </c>
      <c r="N78" s="7">
        <f t="shared" si="2"/>
        <v>0</v>
      </c>
      <c r="O78">
        <f t="shared" si="3"/>
        <v>0</v>
      </c>
      <c r="P78" s="3" t="s">
        <v>3</v>
      </c>
      <c r="R78" s="1">
        <v>4</v>
      </c>
      <c r="S78" s="7" t="e">
        <f t="array" ref="S78">IF(P78="Yes",N78,NA())</f>
        <v>#N/A</v>
      </c>
      <c r="T78" t="e">
        <f t="shared" si="4"/>
        <v>#N/A</v>
      </c>
      <c r="U78" t="str">
        <f t="shared" si="5"/>
        <v xml:space="preserve"> </v>
      </c>
      <c r="W78" s="24"/>
      <c r="X78" s="28" t="s">
        <v>22</v>
      </c>
      <c r="Y78" s="24"/>
      <c r="Z78" s="24"/>
      <c r="AA78" s="6">
        <v>20</v>
      </c>
      <c r="AB78" s="24"/>
    </row>
    <row r="79" spans="13:28" ht="21" x14ac:dyDescent="0.35">
      <c r="M79" s="1">
        <v>5</v>
      </c>
      <c r="N79" s="7">
        <f t="shared" si="2"/>
        <v>0</v>
      </c>
      <c r="O79">
        <f t="shared" si="3"/>
        <v>0</v>
      </c>
      <c r="P79" s="3" t="s">
        <v>3</v>
      </c>
      <c r="R79" s="1">
        <v>5</v>
      </c>
      <c r="S79" s="7" t="e">
        <f t="array" ref="S79">IF(P79="Yes",N79,NA())</f>
        <v>#N/A</v>
      </c>
      <c r="T79" t="e">
        <f t="shared" si="4"/>
        <v>#N/A</v>
      </c>
      <c r="U79" t="str">
        <f t="shared" si="5"/>
        <v xml:space="preserve"> </v>
      </c>
      <c r="W79" s="24"/>
      <c r="X79" s="28" t="s">
        <v>29</v>
      </c>
      <c r="Y79" s="24"/>
      <c r="Z79" s="24"/>
      <c r="AA79" s="26" t="e">
        <f t="array" ref="AA79">(FORECAST(AA78,IF('Sensor A'!$P$75:$P$104="Yes",'Sensor A'!$O$75:$O$104),IF('Sensor A'!$P$75:$P$104="Yes",'Sensor A'!$N$75:$N$104)))</f>
        <v>#DIV/0!</v>
      </c>
      <c r="AB79" s="24"/>
    </row>
    <row r="80" spans="13:28" x14ac:dyDescent="0.25">
      <c r="M80" s="1">
        <v>6</v>
      </c>
      <c r="N80" s="7">
        <f t="shared" si="2"/>
        <v>0</v>
      </c>
      <c r="O80">
        <f t="shared" si="3"/>
        <v>0</v>
      </c>
      <c r="P80" s="3" t="s">
        <v>3</v>
      </c>
      <c r="R80" s="1">
        <v>6</v>
      </c>
      <c r="S80" s="7" t="e">
        <f t="array" ref="S80">IF(P80="Yes",N80,NA())</f>
        <v>#N/A</v>
      </c>
      <c r="T80" t="e">
        <f t="shared" si="4"/>
        <v>#N/A</v>
      </c>
      <c r="U80" t="str">
        <f t="shared" si="5"/>
        <v xml:space="preserve"> </v>
      </c>
      <c r="W80" s="24"/>
      <c r="X80" s="24"/>
      <c r="Y80" s="24"/>
      <c r="Z80" s="24"/>
      <c r="AA80" s="24"/>
      <c r="AB80" s="24"/>
    </row>
    <row r="81" spans="13:28" x14ac:dyDescent="0.25">
      <c r="M81" s="1">
        <v>7</v>
      </c>
      <c r="N81" s="7">
        <f t="shared" si="2"/>
        <v>0</v>
      </c>
      <c r="O81">
        <f t="shared" si="3"/>
        <v>0</v>
      </c>
      <c r="P81" s="3" t="s">
        <v>3</v>
      </c>
      <c r="R81" s="1">
        <v>7</v>
      </c>
      <c r="S81" s="7" t="e">
        <f t="array" ref="S81">IF(P81="Yes",N81,NA())</f>
        <v>#N/A</v>
      </c>
      <c r="T81" t="e">
        <f t="shared" si="4"/>
        <v>#N/A</v>
      </c>
      <c r="U81" t="str">
        <f t="shared" si="5"/>
        <v xml:space="preserve"> </v>
      </c>
      <c r="W81" s="24"/>
      <c r="X81" s="24"/>
      <c r="Y81" s="24"/>
      <c r="Z81" s="24"/>
      <c r="AA81" s="24"/>
      <c r="AB81" s="24"/>
    </row>
    <row r="82" spans="13:28" x14ac:dyDescent="0.25">
      <c r="M82" s="1">
        <v>8</v>
      </c>
      <c r="N82" s="7">
        <f t="shared" si="2"/>
        <v>0</v>
      </c>
      <c r="O82">
        <f t="shared" si="3"/>
        <v>0</v>
      </c>
      <c r="P82" s="3" t="s">
        <v>3</v>
      </c>
      <c r="R82" s="1">
        <v>8</v>
      </c>
      <c r="S82" s="7" t="e">
        <f t="array" ref="S82">IF(P82="Yes",N82,NA())</f>
        <v>#N/A</v>
      </c>
      <c r="T82" t="e">
        <f t="shared" si="4"/>
        <v>#N/A</v>
      </c>
      <c r="U82" t="str">
        <f t="shared" si="5"/>
        <v xml:space="preserve"> </v>
      </c>
      <c r="W82" s="24"/>
      <c r="X82" s="24"/>
      <c r="Y82" s="24"/>
      <c r="Z82" s="24"/>
      <c r="AA82" s="24"/>
      <c r="AB82" s="24"/>
    </row>
    <row r="83" spans="13:28" x14ac:dyDescent="0.25">
      <c r="M83" s="1">
        <v>9</v>
      </c>
      <c r="N83" s="7">
        <f t="shared" si="2"/>
        <v>0</v>
      </c>
      <c r="O83">
        <f t="shared" si="3"/>
        <v>0</v>
      </c>
      <c r="P83" s="3" t="s">
        <v>3</v>
      </c>
      <c r="R83" s="1">
        <v>9</v>
      </c>
      <c r="S83" s="7" t="e">
        <f t="array" ref="S83">IF(P83="Yes",N83,NA())</f>
        <v>#N/A</v>
      </c>
      <c r="T83" t="e">
        <f t="shared" si="4"/>
        <v>#N/A</v>
      </c>
      <c r="U83" t="str">
        <f t="shared" si="5"/>
        <v xml:space="preserve"> </v>
      </c>
      <c r="W83" s="24"/>
      <c r="X83" s="24"/>
      <c r="Y83" s="24"/>
      <c r="Z83" s="24"/>
      <c r="AA83" s="24"/>
      <c r="AB83" s="24"/>
    </row>
    <row r="84" spans="13:28" x14ac:dyDescent="0.25">
      <c r="M84" s="1">
        <v>10</v>
      </c>
      <c r="N84" s="7">
        <f t="shared" si="2"/>
        <v>0</v>
      </c>
      <c r="O84">
        <f t="shared" si="3"/>
        <v>0</v>
      </c>
      <c r="P84" s="3" t="s">
        <v>3</v>
      </c>
      <c r="R84" s="1">
        <v>10</v>
      </c>
      <c r="S84" s="7" t="e">
        <f t="array" ref="S84">IF(P84="Yes",N84,NA())</f>
        <v>#N/A</v>
      </c>
      <c r="T84" t="e">
        <f t="shared" si="4"/>
        <v>#N/A</v>
      </c>
      <c r="U84" t="str">
        <f t="shared" si="5"/>
        <v xml:space="preserve"> </v>
      </c>
      <c r="W84" s="24"/>
      <c r="X84" s="24"/>
      <c r="Y84" s="24"/>
      <c r="Z84" s="24"/>
      <c r="AA84" s="24"/>
      <c r="AB84" s="24"/>
    </row>
    <row r="85" spans="13:28" x14ac:dyDescent="0.25">
      <c r="M85" s="1">
        <v>11</v>
      </c>
      <c r="N85" s="7">
        <f t="shared" si="2"/>
        <v>0</v>
      </c>
      <c r="O85">
        <f t="shared" si="3"/>
        <v>0</v>
      </c>
      <c r="P85" s="3" t="s">
        <v>3</v>
      </c>
      <c r="R85" s="1">
        <v>11</v>
      </c>
      <c r="S85" s="7" t="e">
        <f t="array" ref="S85">IF(P85="Yes",N85,NA())</f>
        <v>#N/A</v>
      </c>
      <c r="T85" t="e">
        <f t="shared" si="4"/>
        <v>#N/A</v>
      </c>
      <c r="U85" t="str">
        <f t="shared" si="5"/>
        <v xml:space="preserve"> </v>
      </c>
      <c r="W85" s="24"/>
      <c r="X85" s="24"/>
      <c r="Y85" s="24"/>
      <c r="Z85" s="24"/>
      <c r="AA85" s="24"/>
      <c r="AB85" s="24"/>
    </row>
    <row r="86" spans="13:28" ht="21" x14ac:dyDescent="0.35">
      <c r="M86" s="1">
        <v>12</v>
      </c>
      <c r="N86" s="7">
        <f t="shared" si="2"/>
        <v>0</v>
      </c>
      <c r="O86">
        <f t="shared" si="3"/>
        <v>0</v>
      </c>
      <c r="P86" s="3" t="s">
        <v>3</v>
      </c>
      <c r="R86" s="1">
        <v>12</v>
      </c>
      <c r="S86" s="7" t="e">
        <f t="array" ref="S86">IF(P86="Yes",N86,NA())</f>
        <v>#N/A</v>
      </c>
      <c r="T86" t="e">
        <f t="shared" si="4"/>
        <v>#N/A</v>
      </c>
      <c r="U86" t="str">
        <f t="shared" si="5"/>
        <v xml:space="preserve"> </v>
      </c>
      <c r="W86" s="24"/>
      <c r="X86" s="28" t="s">
        <v>18</v>
      </c>
      <c r="Y86" s="24"/>
      <c r="Z86" s="24"/>
      <c r="AA86" s="5">
        <f t="array" ref="AA86">MAX(IF('Sensor A'!$P$75:$P$104="Yes",IF('Sensor A'!$O$75:$O$104,'Sensor A'!$O$75:$O$104)))-MIN(IF('Sensor A'!$P$75:$P$104="Yes",IF('Sensor A'!$O$75:$O$104,'Sensor A'!$O$75:$O$104)))</f>
        <v>0</v>
      </c>
      <c r="AB86" s="24"/>
    </row>
    <row r="87" spans="13:28" x14ac:dyDescent="0.25">
      <c r="M87" s="1">
        <v>13</v>
      </c>
      <c r="N87" s="7">
        <f t="shared" si="2"/>
        <v>0</v>
      </c>
      <c r="O87">
        <f t="shared" si="3"/>
        <v>0</v>
      </c>
      <c r="P87" s="3" t="s">
        <v>3</v>
      </c>
      <c r="R87" s="1">
        <v>13</v>
      </c>
      <c r="S87" s="7" t="e">
        <f t="array" ref="S87">IF(P87="Yes",N87,NA())</f>
        <v>#N/A</v>
      </c>
      <c r="T87" t="e">
        <f t="shared" si="4"/>
        <v>#N/A</v>
      </c>
      <c r="U87" t="str">
        <f t="shared" si="5"/>
        <v xml:space="preserve"> </v>
      </c>
      <c r="W87" s="24"/>
      <c r="X87" s="24"/>
      <c r="Y87" s="24"/>
      <c r="Z87" s="24"/>
      <c r="AA87" s="2" t="str">
        <f>IF(AA86&lt;3,"Bad",IF(AA86&lt;6,"OK","Good"))</f>
        <v>Bad</v>
      </c>
      <c r="AB87" s="24"/>
    </row>
    <row r="88" spans="13:28" x14ac:dyDescent="0.25">
      <c r="M88" s="1">
        <v>14</v>
      </c>
      <c r="N88" s="7">
        <f t="shared" si="2"/>
        <v>0</v>
      </c>
      <c r="O88">
        <f t="shared" si="3"/>
        <v>0</v>
      </c>
      <c r="P88" s="3" t="s">
        <v>3</v>
      </c>
      <c r="R88" s="1">
        <v>14</v>
      </c>
      <c r="S88" s="7" t="e">
        <f t="array" ref="S88">IF(P88="Yes",N88,NA())</f>
        <v>#N/A</v>
      </c>
      <c r="T88" t="e">
        <f t="shared" si="4"/>
        <v>#N/A</v>
      </c>
      <c r="U88" t="str">
        <f t="shared" si="5"/>
        <v xml:space="preserve"> </v>
      </c>
      <c r="W88" s="24"/>
      <c r="X88" s="24"/>
      <c r="Y88" s="24"/>
      <c r="Z88" s="24"/>
      <c r="AA88" s="24"/>
      <c r="AB88" s="24"/>
    </row>
    <row r="89" spans="13:28" x14ac:dyDescent="0.25">
      <c r="M89" s="1">
        <v>15</v>
      </c>
      <c r="N89" s="7">
        <f t="shared" si="2"/>
        <v>0</v>
      </c>
      <c r="O89">
        <f t="shared" si="3"/>
        <v>0</v>
      </c>
      <c r="P89" s="3" t="s">
        <v>3</v>
      </c>
      <c r="R89" s="1">
        <v>15</v>
      </c>
      <c r="S89" s="7" t="e">
        <f t="array" ref="S89">IF(P89="Yes",N89,NA())</f>
        <v>#N/A</v>
      </c>
      <c r="T89" t="e">
        <f t="shared" si="4"/>
        <v>#N/A</v>
      </c>
      <c r="U89" t="str">
        <f t="shared" si="5"/>
        <v xml:space="preserve"> </v>
      </c>
    </row>
    <row r="90" spans="13:28" x14ac:dyDescent="0.25">
      <c r="M90" s="1">
        <v>16</v>
      </c>
      <c r="N90" s="7">
        <f t="shared" si="2"/>
        <v>0</v>
      </c>
      <c r="O90">
        <f t="shared" si="3"/>
        <v>0</v>
      </c>
      <c r="P90" s="3" t="s">
        <v>3</v>
      </c>
      <c r="R90" s="1">
        <v>16</v>
      </c>
      <c r="S90" s="7" t="e">
        <f t="array" ref="S90">IF(P90="Yes",N90,NA())</f>
        <v>#N/A</v>
      </c>
      <c r="T90" t="e">
        <f t="shared" si="4"/>
        <v>#N/A</v>
      </c>
      <c r="U90" t="str">
        <f t="shared" si="5"/>
        <v xml:space="preserve"> </v>
      </c>
    </row>
    <row r="91" spans="13:28" x14ac:dyDescent="0.25">
      <c r="M91" s="1">
        <v>17</v>
      </c>
      <c r="N91" s="7">
        <f t="shared" si="2"/>
        <v>0</v>
      </c>
      <c r="O91">
        <f t="shared" si="3"/>
        <v>0</v>
      </c>
      <c r="P91" s="3" t="s">
        <v>3</v>
      </c>
      <c r="R91" s="1">
        <v>17</v>
      </c>
      <c r="S91" s="7" t="e">
        <f t="array" ref="S91">IF(P91="Yes",N91,NA())</f>
        <v>#N/A</v>
      </c>
      <c r="T91" t="e">
        <f t="shared" si="4"/>
        <v>#N/A</v>
      </c>
      <c r="U91" t="str">
        <f t="shared" si="5"/>
        <v xml:space="preserve"> </v>
      </c>
    </row>
    <row r="92" spans="13:28" x14ac:dyDescent="0.25">
      <c r="M92" s="1">
        <v>18</v>
      </c>
      <c r="N92" s="7">
        <f t="shared" si="2"/>
        <v>0</v>
      </c>
      <c r="O92">
        <f t="shared" si="3"/>
        <v>0</v>
      </c>
      <c r="P92" s="3" t="s">
        <v>3</v>
      </c>
      <c r="R92" s="1">
        <v>18</v>
      </c>
      <c r="S92" s="7" t="e">
        <f t="array" ref="S92">IF(P92="Yes",N92,NA())</f>
        <v>#N/A</v>
      </c>
      <c r="T92" t="e">
        <f t="shared" si="4"/>
        <v>#N/A</v>
      </c>
      <c r="U92" t="str">
        <f t="shared" si="5"/>
        <v xml:space="preserve"> </v>
      </c>
    </row>
    <row r="93" spans="13:28" x14ac:dyDescent="0.25">
      <c r="M93" s="1">
        <v>19</v>
      </c>
      <c r="N93" s="7">
        <f t="shared" si="2"/>
        <v>0</v>
      </c>
      <c r="O93">
        <f t="shared" si="3"/>
        <v>0</v>
      </c>
      <c r="P93" s="3" t="s">
        <v>3</v>
      </c>
      <c r="R93" s="1">
        <v>19</v>
      </c>
      <c r="S93" s="7" t="e">
        <f t="array" ref="S93">IF(P93="Yes",N93,NA())</f>
        <v>#N/A</v>
      </c>
      <c r="T93" t="e">
        <f t="shared" si="4"/>
        <v>#N/A</v>
      </c>
      <c r="U93" t="str">
        <f t="shared" si="5"/>
        <v xml:space="preserve"> </v>
      </c>
    </row>
    <row r="94" spans="13:28" x14ac:dyDescent="0.25">
      <c r="M94" s="1">
        <v>20</v>
      </c>
      <c r="N94" s="7">
        <f t="shared" si="2"/>
        <v>0</v>
      </c>
      <c r="O94">
        <f t="shared" si="3"/>
        <v>0</v>
      </c>
      <c r="P94" s="3" t="s">
        <v>3</v>
      </c>
      <c r="R94" s="1">
        <v>20</v>
      </c>
      <c r="S94" s="7" t="e">
        <f t="array" ref="S94">IF(P94="Yes",N94,NA())</f>
        <v>#N/A</v>
      </c>
      <c r="T94" t="e">
        <f t="shared" si="4"/>
        <v>#N/A</v>
      </c>
      <c r="U94" t="str">
        <f t="shared" si="5"/>
        <v xml:space="preserve"> </v>
      </c>
    </row>
    <row r="95" spans="13:28" x14ac:dyDescent="0.25">
      <c r="M95" s="1">
        <v>21</v>
      </c>
      <c r="N95" s="7">
        <f t="shared" si="2"/>
        <v>0</v>
      </c>
      <c r="O95">
        <f t="shared" si="3"/>
        <v>0</v>
      </c>
      <c r="P95" s="3" t="s">
        <v>3</v>
      </c>
      <c r="R95" s="1">
        <v>21</v>
      </c>
      <c r="S95" s="7" t="e">
        <f t="array" ref="S95">IF(P95="Yes",N95,NA())</f>
        <v>#N/A</v>
      </c>
      <c r="T95" t="e">
        <f t="shared" si="4"/>
        <v>#N/A</v>
      </c>
      <c r="U95" t="str">
        <f t="shared" si="5"/>
        <v xml:space="preserve"> </v>
      </c>
    </row>
    <row r="96" spans="13:28" x14ac:dyDescent="0.25">
      <c r="M96" s="1">
        <v>22</v>
      </c>
      <c r="N96" s="7">
        <f t="shared" si="2"/>
        <v>0</v>
      </c>
      <c r="O96">
        <f t="shared" si="3"/>
        <v>0</v>
      </c>
      <c r="P96" s="3" t="s">
        <v>3</v>
      </c>
      <c r="R96" s="1">
        <v>22</v>
      </c>
      <c r="S96" s="7" t="e">
        <f t="array" ref="S96">IF(P96="Yes",N96,NA())</f>
        <v>#N/A</v>
      </c>
      <c r="T96" t="e">
        <f t="shared" si="4"/>
        <v>#N/A</v>
      </c>
      <c r="U96" t="str">
        <f t="shared" si="5"/>
        <v xml:space="preserve"> </v>
      </c>
    </row>
    <row r="97" spans="13:27" x14ac:dyDescent="0.25">
      <c r="M97" s="1">
        <v>23</v>
      </c>
      <c r="N97" s="7">
        <f t="shared" si="2"/>
        <v>0</v>
      </c>
      <c r="O97">
        <f t="shared" si="3"/>
        <v>0</v>
      </c>
      <c r="P97" s="3" t="s">
        <v>3</v>
      </c>
      <c r="R97" s="1">
        <v>23</v>
      </c>
      <c r="S97" s="7" t="e">
        <f t="array" ref="S97">IF(P97="Yes",N97,NA())</f>
        <v>#N/A</v>
      </c>
      <c r="T97" t="e">
        <f t="shared" si="4"/>
        <v>#N/A</v>
      </c>
      <c r="U97" t="str">
        <f t="shared" si="5"/>
        <v xml:space="preserve"> </v>
      </c>
      <c r="Z97" s="17"/>
      <c r="AA97" s="17"/>
    </row>
    <row r="98" spans="13:27" x14ac:dyDescent="0.25">
      <c r="M98" s="1">
        <v>24</v>
      </c>
      <c r="N98" s="7">
        <f t="shared" si="2"/>
        <v>0</v>
      </c>
      <c r="O98">
        <f t="shared" si="3"/>
        <v>0</v>
      </c>
      <c r="P98" s="3" t="s">
        <v>3</v>
      </c>
      <c r="R98" s="1">
        <v>24</v>
      </c>
      <c r="S98" s="7" t="e">
        <f t="array" ref="S98">IF(P98="Yes",N98,NA())</f>
        <v>#N/A</v>
      </c>
      <c r="T98" t="e">
        <f t="shared" si="4"/>
        <v>#N/A</v>
      </c>
      <c r="U98" t="str">
        <f t="shared" si="5"/>
        <v xml:space="preserve"> </v>
      </c>
      <c r="Z98" s="17"/>
      <c r="AA98" s="17"/>
    </row>
    <row r="99" spans="13:27" x14ac:dyDescent="0.25">
      <c r="M99" s="1">
        <v>25</v>
      </c>
      <c r="N99" s="7">
        <f t="shared" si="2"/>
        <v>0</v>
      </c>
      <c r="O99">
        <f t="shared" si="3"/>
        <v>0</v>
      </c>
      <c r="P99" s="3" t="s">
        <v>3</v>
      </c>
      <c r="R99" s="1">
        <v>25</v>
      </c>
      <c r="S99" s="7" t="e">
        <f t="array" ref="S99">IF(P99="Yes",N99,NA())</f>
        <v>#N/A</v>
      </c>
      <c r="T99" t="e">
        <f t="shared" si="4"/>
        <v>#N/A</v>
      </c>
      <c r="U99" t="str">
        <f t="shared" si="5"/>
        <v xml:space="preserve"> </v>
      </c>
      <c r="Z99" s="17"/>
      <c r="AA99" s="17"/>
    </row>
    <row r="100" spans="13:27" x14ac:dyDescent="0.25">
      <c r="M100" s="1">
        <v>26</v>
      </c>
      <c r="N100" s="7">
        <f t="shared" si="2"/>
        <v>0</v>
      </c>
      <c r="O100">
        <f t="shared" si="3"/>
        <v>0</v>
      </c>
      <c r="P100" s="3" t="s">
        <v>3</v>
      </c>
      <c r="R100" s="1">
        <v>26</v>
      </c>
      <c r="S100" s="7" t="e">
        <f t="array" ref="S100">IF(P100="Yes",N100,NA())</f>
        <v>#N/A</v>
      </c>
      <c r="T100" t="e">
        <f t="shared" si="4"/>
        <v>#N/A</v>
      </c>
      <c r="U100" t="str">
        <f t="shared" si="5"/>
        <v xml:space="preserve"> </v>
      </c>
      <c r="Z100" s="17"/>
      <c r="AA100" s="17"/>
    </row>
    <row r="101" spans="13:27" x14ac:dyDescent="0.25">
      <c r="M101" s="1">
        <v>27</v>
      </c>
      <c r="N101" s="7">
        <f t="shared" si="2"/>
        <v>0</v>
      </c>
      <c r="O101">
        <f t="shared" si="3"/>
        <v>0</v>
      </c>
      <c r="P101" s="3" t="s">
        <v>3</v>
      </c>
      <c r="R101" s="1">
        <v>27</v>
      </c>
      <c r="S101" s="7" t="e">
        <f t="array" ref="S101">IF(P101="Yes",N101,NA())</f>
        <v>#N/A</v>
      </c>
      <c r="T101" t="e">
        <f t="shared" si="4"/>
        <v>#N/A</v>
      </c>
      <c r="U101" t="str">
        <f t="shared" si="5"/>
        <v xml:space="preserve"> </v>
      </c>
      <c r="Z101" s="17"/>
      <c r="AA101" s="17"/>
    </row>
    <row r="102" spans="13:27" x14ac:dyDescent="0.25">
      <c r="M102" s="1">
        <v>28</v>
      </c>
      <c r="N102" s="7">
        <f t="shared" si="2"/>
        <v>0</v>
      </c>
      <c r="O102">
        <f t="shared" si="3"/>
        <v>0</v>
      </c>
      <c r="P102" s="3" t="s">
        <v>3</v>
      </c>
      <c r="R102" s="1">
        <v>28</v>
      </c>
      <c r="S102" s="7" t="e">
        <f t="array" ref="S102">IF(P102="Yes",N102,NA())</f>
        <v>#N/A</v>
      </c>
      <c r="T102" t="e">
        <f t="shared" si="4"/>
        <v>#N/A</v>
      </c>
      <c r="U102" t="str">
        <f t="shared" si="5"/>
        <v xml:space="preserve"> </v>
      </c>
    </row>
    <row r="103" spans="13:27" x14ac:dyDescent="0.25">
      <c r="M103" s="1">
        <v>29</v>
      </c>
      <c r="N103" s="7">
        <f t="shared" si="2"/>
        <v>0</v>
      </c>
      <c r="O103">
        <f t="shared" si="3"/>
        <v>0</v>
      </c>
      <c r="P103" s="3" t="s">
        <v>3</v>
      </c>
      <c r="R103" s="1">
        <v>29</v>
      </c>
      <c r="S103" s="7" t="e">
        <f t="array" ref="S103">IF(P103="Yes",N103,NA())</f>
        <v>#N/A</v>
      </c>
      <c r="T103" t="e">
        <f t="shared" si="4"/>
        <v>#N/A</v>
      </c>
      <c r="U103" t="str">
        <f t="shared" si="5"/>
        <v xml:space="preserve"> </v>
      </c>
    </row>
    <row r="104" spans="13:27" x14ac:dyDescent="0.25">
      <c r="M104" s="1">
        <v>30</v>
      </c>
      <c r="N104" s="7">
        <f t="shared" si="2"/>
        <v>0</v>
      </c>
      <c r="O104">
        <f t="shared" si="3"/>
        <v>0</v>
      </c>
      <c r="P104" s="3" t="s">
        <v>3</v>
      </c>
      <c r="R104" s="1">
        <v>30</v>
      </c>
      <c r="S104" s="7" t="e">
        <f t="array" ref="S104">IF(P104="Yes",N104,NA())</f>
        <v>#N/A</v>
      </c>
      <c r="T104" t="e">
        <f t="shared" si="4"/>
        <v>#N/A</v>
      </c>
      <c r="U104" t="str">
        <f t="shared" si="5"/>
        <v xml:space="preserve"> </v>
      </c>
    </row>
  </sheetData>
  <sheetProtection password="91D7" sheet="1" objects="1" scenarios="1"/>
  <mergeCells count="41">
    <mergeCell ref="C29:F29"/>
    <mergeCell ref="H29:L29"/>
    <mergeCell ref="M29:Q29"/>
    <mergeCell ref="R29:V29"/>
    <mergeCell ref="C27:E27"/>
    <mergeCell ref="F27:I27"/>
    <mergeCell ref="K27:M27"/>
    <mergeCell ref="N27:Q27"/>
    <mergeCell ref="Y32:AA32"/>
    <mergeCell ref="Y33:AA33"/>
    <mergeCell ref="Y34:AA34"/>
    <mergeCell ref="Y35:AA35"/>
    <mergeCell ref="W29:X29"/>
    <mergeCell ref="Y29:AA29"/>
    <mergeCell ref="Y30:AA30"/>
    <mergeCell ref="Y31:AA31"/>
    <mergeCell ref="Y40:AA40"/>
    <mergeCell ref="Y41:AA41"/>
    <mergeCell ref="Y42:AA42"/>
    <mergeCell ref="Y43:AA43"/>
    <mergeCell ref="Y36:AA36"/>
    <mergeCell ref="Y37:AA37"/>
    <mergeCell ref="Y38:AA38"/>
    <mergeCell ref="Y39:AA39"/>
    <mergeCell ref="Y48:AA48"/>
    <mergeCell ref="Y49:AA49"/>
    <mergeCell ref="Y50:AA50"/>
    <mergeCell ref="Y57:AA57"/>
    <mergeCell ref="Y44:AA44"/>
    <mergeCell ref="Y45:AA45"/>
    <mergeCell ref="Y46:AA46"/>
    <mergeCell ref="Y47:AA47"/>
    <mergeCell ref="Y58:AA58"/>
    <mergeCell ref="Y59:AA59"/>
    <mergeCell ref="Y60:AA60"/>
    <mergeCell ref="Y51:AA51"/>
    <mergeCell ref="Y52:AA52"/>
    <mergeCell ref="Y53:AA53"/>
    <mergeCell ref="Y54:AA54"/>
    <mergeCell ref="Y55:AA55"/>
    <mergeCell ref="Y56:AA56"/>
  </mergeCells>
  <phoneticPr fontId="0" type="noConversion"/>
  <conditionalFormatting sqref="X31">
    <cfRule type="cellIs" dxfId="194" priority="12" stopIfTrue="1" operator="greaterThan">
      <formula>0.3</formula>
    </cfRule>
    <cfRule type="cellIs" dxfId="193" priority="16" stopIfTrue="1" operator="lessThan">
      <formula>0.3</formula>
    </cfRule>
  </conditionalFormatting>
  <conditionalFormatting sqref="X32">
    <cfRule type="cellIs" dxfId="192" priority="13" stopIfTrue="1" operator="greaterThan">
      <formula>0.3</formula>
    </cfRule>
    <cfRule type="cellIs" dxfId="191" priority="15" stopIfTrue="1" operator="lessThan">
      <formula>0.3</formula>
    </cfRule>
  </conditionalFormatting>
  <conditionalFormatting sqref="X33:X60">
    <cfRule type="cellIs" dxfId="190" priority="11" stopIfTrue="1" operator="greaterThan">
      <formula>0.3</formula>
    </cfRule>
    <cfRule type="cellIs" dxfId="189" priority="14" stopIfTrue="1" operator="lessThan">
      <formula>0.3</formula>
    </cfRule>
  </conditionalFormatting>
  <conditionalFormatting sqref="AA86">
    <cfRule type="cellIs" dxfId="188" priority="8" stopIfTrue="1" operator="greaterThan">
      <formula>6</formula>
    </cfRule>
    <cfRule type="cellIs" dxfId="187" priority="9" stopIfTrue="1" operator="between">
      <formula>3</formula>
      <formula>6</formula>
    </cfRule>
    <cfRule type="cellIs" dxfId="186" priority="10" stopIfTrue="1" operator="between">
      <formula>0</formula>
      <formula>2.9</formula>
    </cfRule>
  </conditionalFormatting>
  <conditionalFormatting sqref="AA87">
    <cfRule type="containsText" dxfId="185" priority="5" stopIfTrue="1" operator="containsText" text="OK">
      <formula>NOT(ISERROR(SEARCH("OK",AA87)))</formula>
    </cfRule>
    <cfRule type="containsText" dxfId="184" priority="6" stopIfTrue="1" operator="containsText" text="Bad">
      <formula>NOT(ISERROR(SEARCH("Bad",AA87)))</formula>
    </cfRule>
    <cfRule type="containsText" dxfId="183" priority="7" stopIfTrue="1" operator="containsText" text="Good">
      <formula>NOT(ISERROR(SEARCH("Good",AA87)))</formula>
    </cfRule>
  </conditionalFormatting>
  <conditionalFormatting sqref="AA75">
    <cfRule type="cellIs" dxfId="182" priority="2" stopIfTrue="1" operator="greaterThan">
      <formula>2</formula>
    </cfRule>
    <cfRule type="cellIs" dxfId="181" priority="3" stopIfTrue="1" operator="equal">
      <formula>2</formula>
    </cfRule>
    <cfRule type="cellIs" dxfId="180" priority="4" stopIfTrue="1" operator="lessThan">
      <formula>2</formula>
    </cfRule>
  </conditionalFormatting>
  <conditionalFormatting sqref="P75:P104">
    <cfRule type="cellIs" dxfId="179" priority="1" stopIfTrue="1" operator="equal">
      <formula>"yes"</formula>
    </cfRule>
  </conditionalFormatting>
  <dataValidations count="10">
    <dataValidation allowBlank="1" showInputMessage="1" showErrorMessage="1" promptTitle="Deviation" prompt="Maximum deviation between moisture% included in average._x000a_&lt;0.3 = Good_x000a_&gt;0.3 = Bad" sqref="X31:X60"/>
    <dataValidation allowBlank="1" showInputMessage="1" showErrorMessage="1" promptTitle="Average" prompt="average of all included moisture%" sqref="W31:W60"/>
    <dataValidation allowBlank="1" showInputMessage="1" showErrorMessage="1" promptTitle="Moisture" prompt="Calculated moisture%_x000a_Weight lost/Material Dry weight" sqref="K31:K60"/>
    <dataValidation type="decimal" errorStyle="warning" allowBlank="1" showInputMessage="1" showErrorMessage="1" errorTitle="Numbers Only" error="Only numbers are allowed" promptTitle="Wet weight" prompt="Enter the weight of the wet material including the bowl weight" sqref="I31:I60">
      <formula1>0.001</formula1>
      <formula2>10000</formula2>
    </dataValidation>
    <dataValidation type="decimal" errorStyle="warning" allowBlank="1" showInputMessage="1" showErrorMessage="1" errorTitle="Numbers Only" error="Only numbers are allowed" promptTitle="Bowl Weight" prompt="Enter the weight of the empty bowl" sqref="H31:H60">
      <formula1>0.001</formula1>
      <formula2>10000</formula2>
    </dataValidation>
    <dataValidation type="decimal" errorStyle="warning" allowBlank="1" showInputMessage="1" showErrorMessage="1" errorTitle="Numbers Only" error="Only numbers are allowed" promptTitle="Sensor Unscaled value" prompt="Enter the average sensor Unscaled value" sqref="G31:G60">
      <formula1>0</formula1>
      <formula2>100</formula2>
    </dataValidation>
    <dataValidation type="decimal" errorStyle="warning" allowBlank="1" showInputMessage="1" showErrorMessage="1" errorTitle="Numbers Only" error="Only numbers are allowed" promptTitle="Dry weight" prompt="Enter the weight of the bowl and material after it has been fully dried_x000a_" sqref="J31:J60">
      <formula1>0.001</formula1>
      <formula2>10000</formula2>
    </dataValidation>
    <dataValidation type="list" allowBlank="1" showInputMessage="1" showErrorMessage="1" promptTitle="Include" prompt="Select Yes to include in the average moisture caluclation " sqref="L31:L60">
      <formula1>$D$1:$D$2</formula1>
    </dataValidation>
    <dataValidation type="list" allowBlank="1" showInputMessage="1" showErrorMessage="1" sqref="V31:V60 Q31:Q60 P76:P104">
      <formula1>$D$1:$D$2</formula1>
    </dataValidation>
    <dataValidation type="list" allowBlank="1" showInputMessage="1" showErrorMessage="1" sqref="P75">
      <formula1>$D$1:$D$2</formula1>
    </dataValidation>
  </dataValidation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B104"/>
  <sheetViews>
    <sheetView zoomScale="70" zoomScaleNormal="70" workbookViewId="0">
      <selection activeCell="F27" sqref="F27:I27"/>
    </sheetView>
  </sheetViews>
  <sheetFormatPr defaultRowHeight="15" x14ac:dyDescent="0.25"/>
  <cols>
    <col min="4" max="4" width="13.140625" customWidth="1"/>
    <col min="5" max="5" width="11.5703125" bestFit="1" customWidth="1"/>
    <col min="7" max="7" width="12.28515625" customWidth="1"/>
    <col min="8" max="8" width="13.28515625" customWidth="1"/>
    <col min="9" max="9" width="12.28515625" customWidth="1"/>
    <col min="10" max="10" width="11.140625" customWidth="1"/>
    <col min="11" max="11" width="10.85546875" customWidth="1"/>
    <col min="13" max="13" width="13.42578125" customWidth="1"/>
    <col min="14" max="15" width="16.42578125" customWidth="1"/>
    <col min="16" max="16" width="13.140625" customWidth="1"/>
    <col min="18" max="18" width="16.7109375" customWidth="1"/>
    <col min="19" max="19" width="19" customWidth="1"/>
    <col min="20" max="20" width="16.28515625" customWidth="1"/>
    <col min="21" max="21" width="11.140625" customWidth="1"/>
    <col min="22" max="22" width="11.28515625" customWidth="1"/>
    <col min="23" max="23" width="26.28515625" customWidth="1"/>
    <col min="24" max="24" width="18.5703125" customWidth="1"/>
    <col min="25" max="25" width="19.85546875" customWidth="1"/>
    <col min="28" max="28" width="22.140625" customWidth="1"/>
  </cols>
  <sheetData>
    <row r="1" spans="4:28" x14ac:dyDescent="0.25">
      <c r="D1" s="4" t="s">
        <v>2</v>
      </c>
    </row>
    <row r="2" spans="4:28" x14ac:dyDescent="0.25">
      <c r="D2" s="4" t="s">
        <v>3</v>
      </c>
      <c r="X2" s="37"/>
      <c r="Y2" s="37"/>
      <c r="Z2" s="37"/>
      <c r="AA2" s="37"/>
      <c r="AB2" s="37"/>
    </row>
    <row r="3" spans="4:28" x14ac:dyDescent="0.25">
      <c r="X3" s="37"/>
      <c r="Y3" s="37"/>
      <c r="Z3" s="37"/>
      <c r="AA3" s="37"/>
    </row>
    <row r="24" spans="3:28" x14ac:dyDescent="0.25">
      <c r="AB24" s="22"/>
    </row>
    <row r="26" spans="3:28" ht="21" customHeight="1" x14ac:dyDescent="0.25"/>
    <row r="27" spans="3:28" ht="31.5" x14ac:dyDescent="0.5">
      <c r="C27" s="50" t="s">
        <v>30</v>
      </c>
      <c r="D27" s="50"/>
      <c r="E27" s="50"/>
      <c r="F27" s="51"/>
      <c r="G27" s="51"/>
      <c r="H27" s="51"/>
      <c r="I27" s="52"/>
      <c r="K27" s="53" t="s">
        <v>31</v>
      </c>
      <c r="L27" s="54"/>
      <c r="M27" s="55"/>
      <c r="N27" s="51"/>
      <c r="O27" s="51"/>
      <c r="P27" s="51"/>
      <c r="Q27" s="51"/>
    </row>
    <row r="29" spans="3:28" ht="21" x14ac:dyDescent="0.25">
      <c r="C29" s="44" t="s">
        <v>23</v>
      </c>
      <c r="D29" s="45"/>
      <c r="E29" s="45"/>
      <c r="F29" s="46"/>
      <c r="G29" s="29" t="s">
        <v>25</v>
      </c>
      <c r="H29" s="47" t="s">
        <v>6</v>
      </c>
      <c r="I29" s="47"/>
      <c r="J29" s="47"/>
      <c r="K29" s="47"/>
      <c r="L29" s="47"/>
      <c r="M29" s="48" t="s">
        <v>8</v>
      </c>
      <c r="N29" s="48"/>
      <c r="O29" s="48"/>
      <c r="P29" s="48"/>
      <c r="Q29" s="48"/>
      <c r="R29" s="49" t="s">
        <v>9</v>
      </c>
      <c r="S29" s="49"/>
      <c r="T29" s="49"/>
      <c r="U29" s="49"/>
      <c r="V29" s="49"/>
      <c r="W29" s="39" t="s">
        <v>26</v>
      </c>
      <c r="X29" s="40"/>
      <c r="Y29" s="41" t="s">
        <v>28</v>
      </c>
      <c r="Z29" s="42"/>
      <c r="AA29" s="42"/>
    </row>
    <row r="30" spans="3:28" ht="18.75" x14ac:dyDescent="0.3">
      <c r="C30" s="18" t="s">
        <v>13</v>
      </c>
      <c r="D30" s="18" t="s">
        <v>14</v>
      </c>
      <c r="E30" s="18" t="s">
        <v>0</v>
      </c>
      <c r="F30" s="18" t="s">
        <v>5</v>
      </c>
      <c r="G30" s="30" t="s">
        <v>15</v>
      </c>
      <c r="H30" s="31" t="s">
        <v>7</v>
      </c>
      <c r="I30" s="31" t="s">
        <v>16</v>
      </c>
      <c r="J30" s="31" t="s">
        <v>17</v>
      </c>
      <c r="K30" s="31" t="s">
        <v>11</v>
      </c>
      <c r="L30" s="31" t="s">
        <v>1</v>
      </c>
      <c r="M30" s="32" t="s">
        <v>7</v>
      </c>
      <c r="N30" s="32" t="s">
        <v>16</v>
      </c>
      <c r="O30" s="32" t="s">
        <v>17</v>
      </c>
      <c r="P30" s="32" t="s">
        <v>11</v>
      </c>
      <c r="Q30" s="32" t="s">
        <v>1</v>
      </c>
      <c r="R30" s="33" t="s">
        <v>7</v>
      </c>
      <c r="S30" s="34" t="s">
        <v>16</v>
      </c>
      <c r="T30" s="34" t="s">
        <v>17</v>
      </c>
      <c r="U30" s="35" t="s">
        <v>11</v>
      </c>
      <c r="V30" s="35" t="s">
        <v>1</v>
      </c>
      <c r="W30" s="36" t="s">
        <v>24</v>
      </c>
      <c r="X30" s="36" t="s">
        <v>10</v>
      </c>
      <c r="Y30" s="43" t="s">
        <v>27</v>
      </c>
      <c r="Z30" s="43"/>
      <c r="AA30" s="43"/>
    </row>
    <row r="31" spans="3:28" x14ac:dyDescent="0.25">
      <c r="C31" s="8"/>
      <c r="D31" s="12">
        <v>1</v>
      </c>
      <c r="E31" s="19"/>
      <c r="F31" s="20"/>
      <c r="G31" s="23"/>
      <c r="H31" s="13"/>
      <c r="I31" s="13"/>
      <c r="J31" s="13"/>
      <c r="K31" s="14" t="str">
        <f>IF(('Sensor B'!$J31-'Sensor B'!$H31)=0,"",ROUND(('Sensor B'!$I31-'Sensor B'!$J31)/('Sensor B'!$J31-'Sensor B'!$H31)*100,2))</f>
        <v/>
      </c>
      <c r="L31" s="15"/>
      <c r="M31" s="15"/>
      <c r="N31" s="15"/>
      <c r="O31" s="15"/>
      <c r="P31" s="14" t="str">
        <f>IF(('Sensor B'!$O31-'Sensor B'!$M31)=0,"",ROUND(('Sensor B'!$N31-'Sensor B'!$O31)/('Sensor B'!$O31-'Sensor B'!$M31)*100,2))</f>
        <v/>
      </c>
      <c r="Q31" s="15"/>
      <c r="R31" s="15"/>
      <c r="S31" s="15"/>
      <c r="T31" s="15"/>
      <c r="U31" s="14" t="str">
        <f>IF(('Sensor B'!$T$31:$T$60-'Sensor B'!$R$31:$R$60)=0,"",ROUND(('Sensor B'!$S$31:$S$60-'Sensor B'!$T$31:$T$60)/('Sensor B'!$T$31:$T$60-'Sensor B'!$R$31:$R$60)*100,2))</f>
        <v/>
      </c>
      <c r="V31" s="15"/>
      <c r="W31" s="10" t="str">
        <f t="shared" ref="W31:W60" si="0">IF(IF(L31="Yes",1,0)+IF(Q31="Yes",1,0)+IF(V31="Yes",1,0)=0,"",    (IF(L31="Yes",K31,0)+IF(Q31="Yes",P31,0)+IF(V31="Yes",U31,0))/(IF(L31="Yes",1,0)+IF(Q31="Yes",1,0)+IF(V31="Yes",1,0)))</f>
        <v/>
      </c>
      <c r="X31" s="14" t="str">
        <f t="shared" ref="X31:X60" si="1">IF(MAX(IF(L31="Yes",K31),IF(Q31="Yes",P31),IF(V31="Yes",U31))-MINA(IF(L31="Yes",K31,1000),IF(Q31="Yes",P31,1000),IF(V31="Yes",U31,1000))=-1000,"",MAX(IF(L31="Yes",K31),IF(Q31="Yes",P31),IF(V31="Yes",U31))-MINA(IF(L31="Yes",K31,1000),IF(Q31="Yes",P31,1000),IF(V31="Yes",U31,1000)))</f>
        <v/>
      </c>
      <c r="Y31" s="38"/>
      <c r="Z31" s="38"/>
      <c r="AA31" s="38"/>
    </row>
    <row r="32" spans="3:28" x14ac:dyDescent="0.25">
      <c r="C32" s="8"/>
      <c r="D32" s="12">
        <v>2</v>
      </c>
      <c r="E32" s="19"/>
      <c r="F32" s="20"/>
      <c r="G32" s="23"/>
      <c r="H32" s="13"/>
      <c r="I32" s="13"/>
      <c r="J32" s="13"/>
      <c r="K32" s="16" t="str">
        <f>IF(('Sensor B'!$J32-'Sensor B'!$H32)=0,"",ROUND(('Sensor B'!$I32-'Sensor B'!$J32)/('Sensor B'!$J32-'Sensor B'!$H32)*100,2))</f>
        <v/>
      </c>
      <c r="L32" s="15"/>
      <c r="M32" s="15"/>
      <c r="N32" s="15"/>
      <c r="O32" s="15"/>
      <c r="P32" s="16" t="str">
        <f>IF(('Sensor B'!$O32-'Sensor B'!$M32)=0,"",ROUND(('Sensor B'!$N32-'Sensor B'!$O32)/('Sensor B'!$O32-'Sensor B'!$M32)*100,2))</f>
        <v/>
      </c>
      <c r="Q32" s="15"/>
      <c r="R32" s="15"/>
      <c r="S32" s="15"/>
      <c r="T32" s="15"/>
      <c r="U32" s="14" t="str">
        <f>IF(('Sensor B'!$T$31:$T$60-'Sensor B'!$R$31:$R$60)=0,"",ROUND(('Sensor B'!$S$31:$S$60-'Sensor B'!$T$31:$T$60)/('Sensor B'!$T$31:$T$60-'Sensor B'!$R$31:$R$60)*100,2))</f>
        <v/>
      </c>
      <c r="V32" s="15"/>
      <c r="W32" s="11" t="str">
        <f t="shared" si="0"/>
        <v/>
      </c>
      <c r="X32" s="16" t="str">
        <f t="shared" si="1"/>
        <v/>
      </c>
      <c r="Y32" s="38"/>
      <c r="Z32" s="38"/>
      <c r="AA32" s="38"/>
    </row>
    <row r="33" spans="3:27" x14ac:dyDescent="0.25">
      <c r="C33" s="8"/>
      <c r="D33" s="12">
        <v>3</v>
      </c>
      <c r="E33" s="19"/>
      <c r="F33" s="20"/>
      <c r="G33" s="23"/>
      <c r="H33" s="13"/>
      <c r="I33" s="13"/>
      <c r="J33" s="13"/>
      <c r="K33" s="16" t="str">
        <f>IF(('Sensor B'!$J33-'Sensor B'!$H33)=0,"",ROUND(('Sensor B'!$I33-'Sensor B'!$J33)/('Sensor B'!$J33-'Sensor B'!$H33)*100,2))</f>
        <v/>
      </c>
      <c r="L33" s="15"/>
      <c r="M33" s="15"/>
      <c r="N33" s="15"/>
      <c r="O33" s="15"/>
      <c r="P33" s="16" t="str">
        <f>IF(('Sensor B'!$O33-'Sensor B'!$M33)=0,"",ROUND(('Sensor B'!$N33-'Sensor B'!$O33)/('Sensor B'!$O33-'Sensor B'!$M33)*100,2))</f>
        <v/>
      </c>
      <c r="Q33" s="15"/>
      <c r="R33" s="15"/>
      <c r="S33" s="15"/>
      <c r="T33" s="15"/>
      <c r="U33" s="14" t="str">
        <f>IF(('Sensor B'!$T$31:$T$60-'Sensor B'!$R$31:$R$60)=0,"",ROUND(('Sensor B'!$S$31:$S$60-'Sensor B'!$T$31:$T$60)/('Sensor B'!$T$31:$T$60-'Sensor B'!$R$31:$R$60)*100,2))</f>
        <v/>
      </c>
      <c r="V33" s="15"/>
      <c r="W33" s="11" t="str">
        <f t="shared" si="0"/>
        <v/>
      </c>
      <c r="X33" s="9" t="str">
        <f t="shared" si="1"/>
        <v/>
      </c>
      <c r="Y33" s="38"/>
      <c r="Z33" s="38"/>
      <c r="AA33" s="38"/>
    </row>
    <row r="34" spans="3:27" x14ac:dyDescent="0.25">
      <c r="C34" s="8"/>
      <c r="D34" s="12">
        <v>4</v>
      </c>
      <c r="E34" s="19"/>
      <c r="F34" s="8"/>
      <c r="G34" s="23"/>
      <c r="H34" s="13"/>
      <c r="I34" s="13"/>
      <c r="J34" s="13"/>
      <c r="K34" s="16" t="str">
        <f>IF(('Sensor B'!$J34-'Sensor B'!$H34)=0,"",ROUND(('Sensor B'!$I34-'Sensor B'!$J34)/('Sensor B'!$J34-'Sensor B'!$H34)*100,2))</f>
        <v/>
      </c>
      <c r="L34" s="15"/>
      <c r="M34" s="15"/>
      <c r="N34" s="15"/>
      <c r="O34" s="15"/>
      <c r="P34" s="16" t="str">
        <f>IF(('Sensor B'!$O34-'Sensor B'!$M34)=0,"",ROUND(('Sensor B'!$N34-'Sensor B'!$O34)/('Sensor B'!$O34-'Sensor B'!$M34)*100,2))</f>
        <v/>
      </c>
      <c r="Q34" s="15"/>
      <c r="R34" s="15"/>
      <c r="S34" s="15"/>
      <c r="T34" s="15"/>
      <c r="U34" s="14" t="str">
        <f>IF(('Sensor B'!$T$31:$T$60-'Sensor B'!$R$31:$R$60)=0,"",ROUND(('Sensor B'!$S$31:$S$60-'Sensor B'!$T$31:$T$60)/('Sensor B'!$T$31:$T$60-'Sensor B'!$R$31:$R$60)*100,2))</f>
        <v/>
      </c>
      <c r="V34" s="15"/>
      <c r="W34" s="11" t="str">
        <f t="shared" si="0"/>
        <v/>
      </c>
      <c r="X34" s="9" t="str">
        <f t="shared" si="1"/>
        <v/>
      </c>
      <c r="Y34" s="38"/>
      <c r="Z34" s="38"/>
      <c r="AA34" s="38"/>
    </row>
    <row r="35" spans="3:27" x14ac:dyDescent="0.25">
      <c r="C35" s="8"/>
      <c r="D35" s="12">
        <v>5</v>
      </c>
      <c r="E35" s="19"/>
      <c r="F35" s="8"/>
      <c r="G35" s="23"/>
      <c r="H35" s="13"/>
      <c r="I35" s="13"/>
      <c r="J35" s="13"/>
      <c r="K35" s="16" t="str">
        <f>IF(('Sensor B'!$J35-'Sensor B'!$H35)=0,"",ROUND(('Sensor B'!$I35-'Sensor B'!$J35)/('Sensor B'!$J35-'Sensor B'!$H35)*100,2))</f>
        <v/>
      </c>
      <c r="L35" s="15"/>
      <c r="M35" s="15"/>
      <c r="N35" s="15"/>
      <c r="O35" s="15"/>
      <c r="P35" s="16" t="str">
        <f>IF(('Sensor B'!$O35-'Sensor B'!$M35)=0,"",ROUND(('Sensor B'!$N35-'Sensor B'!$O35)/('Sensor B'!$O35-'Sensor B'!$M35)*100,2))</f>
        <v/>
      </c>
      <c r="Q35" s="15"/>
      <c r="R35" s="15"/>
      <c r="S35" s="15"/>
      <c r="T35" s="15"/>
      <c r="U35" s="14" t="str">
        <f>IF(('Sensor B'!$T$31:$T$60-'Sensor B'!$R$31:$R$60)=0,"",ROUND(('Sensor B'!$S$31:$S$60-'Sensor B'!$T$31:$T$60)/('Sensor B'!$T$31:$T$60-'Sensor B'!$R$31:$R$60)*100,2))</f>
        <v/>
      </c>
      <c r="V35" s="15"/>
      <c r="W35" s="11" t="str">
        <f t="shared" si="0"/>
        <v/>
      </c>
      <c r="X35" s="9" t="str">
        <f t="shared" si="1"/>
        <v/>
      </c>
      <c r="Y35" s="38"/>
      <c r="Z35" s="38"/>
      <c r="AA35" s="38"/>
    </row>
    <row r="36" spans="3:27" x14ac:dyDescent="0.25">
      <c r="C36" s="8"/>
      <c r="D36" s="12">
        <v>6</v>
      </c>
      <c r="E36" s="19"/>
      <c r="F36" s="8"/>
      <c r="G36" s="23"/>
      <c r="H36" s="13"/>
      <c r="I36" s="13"/>
      <c r="J36" s="13"/>
      <c r="K36" s="16" t="str">
        <f>IF(('Sensor B'!$J36-'Sensor B'!$H36)=0,"",ROUND(('Sensor B'!$I36-'Sensor B'!$J36)/('Sensor B'!$J36-'Sensor B'!$H36)*100,2))</f>
        <v/>
      </c>
      <c r="L36" s="15"/>
      <c r="M36" s="15"/>
      <c r="N36" s="15"/>
      <c r="O36" s="15"/>
      <c r="P36" s="16" t="str">
        <f>IF(('Sensor B'!$O36-'Sensor B'!$M36)=0,"",ROUND(('Sensor B'!$N36-'Sensor B'!$O36)/('Sensor B'!$O36-'Sensor B'!$M36)*100,2))</f>
        <v/>
      </c>
      <c r="Q36" s="15"/>
      <c r="R36" s="15"/>
      <c r="S36" s="15"/>
      <c r="T36" s="15"/>
      <c r="U36" s="14" t="str">
        <f>IF(('Sensor B'!$T$31:$T$60-'Sensor B'!$R$31:$R$60)=0,"",ROUND(('Sensor B'!$S$31:$S$60-'Sensor B'!$T$31:$T$60)/('Sensor B'!$T$31:$T$60-'Sensor B'!$R$31:$R$60)*100,2))</f>
        <v/>
      </c>
      <c r="V36" s="15"/>
      <c r="W36" s="11" t="str">
        <f t="shared" si="0"/>
        <v/>
      </c>
      <c r="X36" s="9" t="str">
        <f t="shared" si="1"/>
        <v/>
      </c>
      <c r="Y36" s="38"/>
      <c r="Z36" s="38"/>
      <c r="AA36" s="38"/>
    </row>
    <row r="37" spans="3:27" x14ac:dyDescent="0.25">
      <c r="C37" s="8"/>
      <c r="D37" s="12">
        <v>7</v>
      </c>
      <c r="E37" s="19"/>
      <c r="F37" s="8"/>
      <c r="G37" s="23"/>
      <c r="H37" s="13"/>
      <c r="I37" s="13"/>
      <c r="J37" s="13"/>
      <c r="K37" s="16" t="str">
        <f>IF(('Sensor B'!$J37-'Sensor B'!$H37)=0,"",ROUND(('Sensor B'!$I37-'Sensor B'!$J37)/('Sensor B'!$J37-'Sensor B'!$H37)*100,2))</f>
        <v/>
      </c>
      <c r="L37" s="15"/>
      <c r="M37" s="15"/>
      <c r="N37" s="15"/>
      <c r="O37" s="15"/>
      <c r="P37" s="16" t="str">
        <f>IF(('Sensor B'!$O37-'Sensor B'!$M37)=0,"",ROUND(('Sensor B'!$N37-'Sensor B'!$O37)/('Sensor B'!$O37-'Sensor B'!$M37)*100,2))</f>
        <v/>
      </c>
      <c r="Q37" s="15"/>
      <c r="R37" s="15"/>
      <c r="S37" s="15"/>
      <c r="T37" s="15"/>
      <c r="U37" s="14" t="str">
        <f>IF(('Sensor B'!$T$31:$T$60-'Sensor B'!$R$31:$R$60)=0,"",ROUND(('Sensor B'!$S$31:$S$60-'Sensor B'!$T$31:$T$60)/('Sensor B'!$T$31:$T$60-'Sensor B'!$R$31:$R$60)*100,2))</f>
        <v/>
      </c>
      <c r="V37" s="15"/>
      <c r="W37" s="11" t="str">
        <f t="shared" si="0"/>
        <v/>
      </c>
      <c r="X37" s="9" t="str">
        <f t="shared" si="1"/>
        <v/>
      </c>
      <c r="Y37" s="38"/>
      <c r="Z37" s="38"/>
      <c r="AA37" s="38"/>
    </row>
    <row r="38" spans="3:27" x14ac:dyDescent="0.25">
      <c r="C38" s="8"/>
      <c r="D38" s="12">
        <v>8</v>
      </c>
      <c r="E38" s="19"/>
      <c r="F38" s="8"/>
      <c r="G38" s="23"/>
      <c r="H38" s="13"/>
      <c r="I38" s="13"/>
      <c r="J38" s="13"/>
      <c r="K38" s="16" t="str">
        <f>IF(('Sensor B'!$J38-'Sensor B'!$H38)=0,"",ROUND(('Sensor B'!$I38-'Sensor B'!$J38)/('Sensor B'!$J38-'Sensor B'!$H38)*100,2))</f>
        <v/>
      </c>
      <c r="L38" s="15"/>
      <c r="M38" s="15"/>
      <c r="N38" s="15"/>
      <c r="O38" s="15"/>
      <c r="P38" s="16" t="str">
        <f>IF(('Sensor B'!$O38-'Sensor B'!$M38)=0,"",ROUND(('Sensor B'!$N38-'Sensor B'!$O38)/('Sensor B'!$O38-'Sensor B'!$M38)*100,2))</f>
        <v/>
      </c>
      <c r="Q38" s="15"/>
      <c r="R38" s="15"/>
      <c r="S38" s="15"/>
      <c r="T38" s="15"/>
      <c r="U38" s="14" t="str">
        <f>IF(('Sensor B'!$T$31:$T$60-'Sensor B'!$R$31:$R$60)=0,"",ROUND(('Sensor B'!$S$31:$S$60-'Sensor B'!$T$31:$T$60)/('Sensor B'!$T$31:$T$60-'Sensor B'!$R$31:$R$60)*100,2))</f>
        <v/>
      </c>
      <c r="V38" s="15"/>
      <c r="W38" s="11" t="str">
        <f t="shared" si="0"/>
        <v/>
      </c>
      <c r="X38" s="9" t="str">
        <f t="shared" si="1"/>
        <v/>
      </c>
      <c r="Y38" s="38"/>
      <c r="Z38" s="38"/>
      <c r="AA38" s="38"/>
    </row>
    <row r="39" spans="3:27" x14ac:dyDescent="0.25">
      <c r="C39" s="8"/>
      <c r="D39" s="12">
        <v>9</v>
      </c>
      <c r="E39" s="19"/>
      <c r="F39" s="8"/>
      <c r="G39" s="23"/>
      <c r="H39" s="13"/>
      <c r="I39" s="13"/>
      <c r="J39" s="13"/>
      <c r="K39" s="16" t="str">
        <f>IF(('Sensor B'!$J39-'Sensor B'!$H39)=0,"",ROUND(('Sensor B'!$I39-'Sensor B'!$J39)/('Sensor B'!$J39-'Sensor B'!$H39)*100,2))</f>
        <v/>
      </c>
      <c r="L39" s="15"/>
      <c r="M39" s="15"/>
      <c r="N39" s="15"/>
      <c r="O39" s="15"/>
      <c r="P39" s="16" t="str">
        <f>IF(('Sensor B'!$O39-'Sensor B'!$M39)=0,"",ROUND(('Sensor B'!$N39-'Sensor B'!$O39)/('Sensor B'!$O39-'Sensor B'!$M39)*100,2))</f>
        <v/>
      </c>
      <c r="Q39" s="15"/>
      <c r="R39" s="15"/>
      <c r="S39" s="15"/>
      <c r="T39" s="15"/>
      <c r="U39" s="14" t="str">
        <f>IF(('Sensor B'!$T$31:$T$60-'Sensor B'!$R$31:$R$60)=0,"",ROUND(('Sensor B'!$S$31:$S$60-'Sensor B'!$T$31:$T$60)/('Sensor B'!$T$31:$T$60-'Sensor B'!$R$31:$R$60)*100,2))</f>
        <v/>
      </c>
      <c r="V39" s="15"/>
      <c r="W39" s="11" t="str">
        <f t="shared" si="0"/>
        <v/>
      </c>
      <c r="X39" s="9" t="str">
        <f t="shared" si="1"/>
        <v/>
      </c>
      <c r="Y39" s="38"/>
      <c r="Z39" s="38"/>
      <c r="AA39" s="38"/>
    </row>
    <row r="40" spans="3:27" x14ac:dyDescent="0.25">
      <c r="C40" s="8"/>
      <c r="D40" s="12">
        <v>10</v>
      </c>
      <c r="E40" s="19"/>
      <c r="F40" s="8"/>
      <c r="G40" s="23"/>
      <c r="H40" s="13"/>
      <c r="I40" s="13"/>
      <c r="J40" s="13"/>
      <c r="K40" s="16" t="str">
        <f>IF(('Sensor B'!$J40-'Sensor B'!$H40)=0,"",ROUND(('Sensor B'!$I40-'Sensor B'!$J40)/('Sensor B'!$J40-'Sensor B'!$H40)*100,2))</f>
        <v/>
      </c>
      <c r="L40" s="15"/>
      <c r="M40" s="15"/>
      <c r="N40" s="15"/>
      <c r="O40" s="15"/>
      <c r="P40" s="16" t="str">
        <f>IF(('Sensor B'!$O40-'Sensor B'!$M40)=0,"",ROUND(('Sensor B'!$N40-'Sensor B'!$O40)/('Sensor B'!$O40-'Sensor B'!$M40)*100,2))</f>
        <v/>
      </c>
      <c r="Q40" s="15"/>
      <c r="R40" s="15"/>
      <c r="S40" s="15"/>
      <c r="T40" s="15"/>
      <c r="U40" s="14" t="str">
        <f>IF(('Sensor B'!$T$31:$T$60-'Sensor B'!$R$31:$R$60)=0,"",ROUND(('Sensor B'!$S$31:$S$60-'Sensor B'!$T$31:$T$60)/('Sensor B'!$T$31:$T$60-'Sensor B'!$R$31:$R$60)*100,2))</f>
        <v/>
      </c>
      <c r="V40" s="15"/>
      <c r="W40" s="11" t="str">
        <f t="shared" si="0"/>
        <v/>
      </c>
      <c r="X40" s="9" t="str">
        <f t="shared" si="1"/>
        <v/>
      </c>
      <c r="Y40" s="38"/>
      <c r="Z40" s="38"/>
      <c r="AA40" s="38"/>
    </row>
    <row r="41" spans="3:27" x14ac:dyDescent="0.25">
      <c r="C41" s="8"/>
      <c r="D41" s="12">
        <v>11</v>
      </c>
      <c r="E41" s="19"/>
      <c r="F41" s="8"/>
      <c r="G41" s="23"/>
      <c r="H41" s="13"/>
      <c r="I41" s="13"/>
      <c r="J41" s="13"/>
      <c r="K41" s="16" t="str">
        <f>IF(('Sensor B'!$J41-'Sensor B'!$H41)=0,"",ROUND(('Sensor B'!$I41-'Sensor B'!$J41)/('Sensor B'!$J41-'Sensor B'!$H41)*100,2))</f>
        <v/>
      </c>
      <c r="L41" s="15"/>
      <c r="M41" s="15"/>
      <c r="N41" s="15"/>
      <c r="O41" s="15"/>
      <c r="P41" s="16" t="str">
        <f>IF(('Sensor B'!$O41-'Sensor B'!$M41)=0,"",ROUND(('Sensor B'!$N41-'Sensor B'!$O41)/('Sensor B'!$O41-'Sensor B'!$M41)*100,2))</f>
        <v/>
      </c>
      <c r="Q41" s="15"/>
      <c r="R41" s="15"/>
      <c r="S41" s="15"/>
      <c r="T41" s="15"/>
      <c r="U41" s="14" t="str">
        <f>IF(('Sensor B'!$T$31:$T$60-'Sensor B'!$R$31:$R$60)=0,"",ROUND(('Sensor B'!$S$31:$S$60-'Sensor B'!$T$31:$T$60)/('Sensor B'!$T$31:$T$60-'Sensor B'!$R$31:$R$60)*100,2))</f>
        <v/>
      </c>
      <c r="V41" s="15"/>
      <c r="W41" s="11" t="str">
        <f t="shared" si="0"/>
        <v/>
      </c>
      <c r="X41" s="9" t="str">
        <f t="shared" si="1"/>
        <v/>
      </c>
      <c r="Y41" s="38"/>
      <c r="Z41" s="38"/>
      <c r="AA41" s="38"/>
    </row>
    <row r="42" spans="3:27" x14ac:dyDescent="0.25">
      <c r="C42" s="8"/>
      <c r="D42" s="12">
        <v>12</v>
      </c>
      <c r="E42" s="19"/>
      <c r="F42" s="8"/>
      <c r="G42" s="23"/>
      <c r="H42" s="13"/>
      <c r="I42" s="13"/>
      <c r="J42" s="13"/>
      <c r="K42" s="16" t="str">
        <f>IF(('Sensor B'!$J42-'Sensor B'!$H42)=0,"",ROUND(('Sensor B'!$I42-'Sensor B'!$J42)/('Sensor B'!$J42-'Sensor B'!$H42)*100,2))</f>
        <v/>
      </c>
      <c r="L42" s="15"/>
      <c r="M42" s="15"/>
      <c r="N42" s="15"/>
      <c r="O42" s="15"/>
      <c r="P42" s="16" t="str">
        <f>IF(('Sensor B'!$O42-'Sensor B'!$M42)=0,"",ROUND(('Sensor B'!$N42-'Sensor B'!$O42)/('Sensor B'!$O42-'Sensor B'!$M42)*100,2))</f>
        <v/>
      </c>
      <c r="Q42" s="15"/>
      <c r="R42" s="15"/>
      <c r="S42" s="15"/>
      <c r="T42" s="15"/>
      <c r="U42" s="14" t="str">
        <f>IF(('Sensor B'!$T$31:$T$60-'Sensor B'!$R$31:$R$60)=0,"",ROUND(('Sensor B'!$S$31:$S$60-'Sensor B'!$T$31:$T$60)/('Sensor B'!$T$31:$T$60-'Sensor B'!$R$31:$R$60)*100,2))</f>
        <v/>
      </c>
      <c r="V42" s="15"/>
      <c r="W42" s="11" t="str">
        <f t="shared" si="0"/>
        <v/>
      </c>
      <c r="X42" s="9" t="str">
        <f t="shared" si="1"/>
        <v/>
      </c>
      <c r="Y42" s="38"/>
      <c r="Z42" s="38"/>
      <c r="AA42" s="38"/>
    </row>
    <row r="43" spans="3:27" x14ac:dyDescent="0.25">
      <c r="C43" s="8"/>
      <c r="D43" s="12">
        <v>13</v>
      </c>
      <c r="E43" s="19"/>
      <c r="F43" s="8"/>
      <c r="G43" s="23"/>
      <c r="H43" s="13"/>
      <c r="I43" s="13"/>
      <c r="J43" s="13"/>
      <c r="K43" s="16" t="str">
        <f>IF(('Sensor B'!$J43-'Sensor B'!$H43)=0,"",ROUND(('Sensor B'!$I43-'Sensor B'!$J43)/('Sensor B'!$J43-'Sensor B'!$H43)*100,2))</f>
        <v/>
      </c>
      <c r="L43" s="15"/>
      <c r="M43" s="15"/>
      <c r="N43" s="15"/>
      <c r="O43" s="15"/>
      <c r="P43" s="16" t="str">
        <f>IF(('Sensor B'!$O43-'Sensor B'!$M43)=0,"",ROUND(('Sensor B'!$N43-'Sensor B'!$O43)/('Sensor B'!$O43-'Sensor B'!$M43)*100,2))</f>
        <v/>
      </c>
      <c r="Q43" s="15"/>
      <c r="R43" s="15"/>
      <c r="S43" s="15"/>
      <c r="T43" s="15"/>
      <c r="U43" s="14" t="str">
        <f>IF(('Sensor B'!$T$31:$T$60-'Sensor B'!$R$31:$R$60)=0,"",ROUND(('Sensor B'!$S$31:$S$60-'Sensor B'!$T$31:$T$60)/('Sensor B'!$T$31:$T$60-'Sensor B'!$R$31:$R$60)*100,2))</f>
        <v/>
      </c>
      <c r="V43" s="15"/>
      <c r="W43" s="11" t="str">
        <f t="shared" si="0"/>
        <v/>
      </c>
      <c r="X43" s="9" t="str">
        <f t="shared" si="1"/>
        <v/>
      </c>
      <c r="Y43" s="38"/>
      <c r="Z43" s="38"/>
      <c r="AA43" s="38"/>
    </row>
    <row r="44" spans="3:27" x14ac:dyDescent="0.25">
      <c r="C44" s="8"/>
      <c r="D44" s="12">
        <v>14</v>
      </c>
      <c r="E44" s="19"/>
      <c r="F44" s="8"/>
      <c r="G44" s="23"/>
      <c r="H44" s="13"/>
      <c r="I44" s="13"/>
      <c r="J44" s="13"/>
      <c r="K44" s="16" t="str">
        <f>IF(('Sensor B'!$J44-'Sensor B'!$H44)=0,"",ROUND(('Sensor B'!$I44-'Sensor B'!$J44)/('Sensor B'!$J44-'Sensor B'!$H44)*100,2))</f>
        <v/>
      </c>
      <c r="L44" s="15"/>
      <c r="M44" s="15"/>
      <c r="N44" s="15"/>
      <c r="O44" s="15"/>
      <c r="P44" s="16" t="str">
        <f>IF(('Sensor B'!$O44-'Sensor B'!$M44)=0,"",ROUND(('Sensor B'!$N44-'Sensor B'!$O44)/('Sensor B'!$O44-'Sensor B'!$M44)*100,2))</f>
        <v/>
      </c>
      <c r="Q44" s="15"/>
      <c r="R44" s="15"/>
      <c r="S44" s="15"/>
      <c r="T44" s="15"/>
      <c r="U44" s="14" t="str">
        <f>IF(('Sensor B'!$T$31:$T$60-'Sensor B'!$R$31:$R$60)=0,"",ROUND(('Sensor B'!$S$31:$S$60-'Sensor B'!$T$31:$T$60)/('Sensor B'!$T$31:$T$60-'Sensor B'!$R$31:$R$60)*100,2))</f>
        <v/>
      </c>
      <c r="V44" s="15"/>
      <c r="W44" s="11" t="str">
        <f t="shared" si="0"/>
        <v/>
      </c>
      <c r="X44" s="9" t="str">
        <f t="shared" si="1"/>
        <v/>
      </c>
      <c r="Y44" s="38"/>
      <c r="Z44" s="38"/>
      <c r="AA44" s="38"/>
    </row>
    <row r="45" spans="3:27" x14ac:dyDescent="0.25">
      <c r="C45" s="8"/>
      <c r="D45" s="12">
        <v>15</v>
      </c>
      <c r="E45" s="19"/>
      <c r="F45" s="8"/>
      <c r="G45" s="23"/>
      <c r="H45" s="13"/>
      <c r="I45" s="13"/>
      <c r="J45" s="13"/>
      <c r="K45" s="16" t="str">
        <f>IF(('Sensor B'!$J45-'Sensor B'!$H45)=0,"",ROUND(('Sensor B'!$I45-'Sensor B'!$J45)/('Sensor B'!$J45-'Sensor B'!$H45)*100,2))</f>
        <v/>
      </c>
      <c r="L45" s="15"/>
      <c r="M45" s="15"/>
      <c r="N45" s="15"/>
      <c r="O45" s="15"/>
      <c r="P45" s="16" t="str">
        <f>IF(('Sensor B'!$O45-'Sensor B'!$M45)=0,"",ROUND(('Sensor B'!$N45-'Sensor B'!$O45)/('Sensor B'!$O45-'Sensor B'!$M45)*100,2))</f>
        <v/>
      </c>
      <c r="Q45" s="15"/>
      <c r="R45" s="15"/>
      <c r="S45" s="15"/>
      <c r="T45" s="15"/>
      <c r="U45" s="14" t="str">
        <f>IF(('Sensor B'!$T$31:$T$60-'Sensor B'!$R$31:$R$60)=0,"",ROUND(('Sensor B'!$S$31:$S$60-'Sensor B'!$T$31:$T$60)/('Sensor B'!$T$31:$T$60-'Sensor B'!$R$31:$R$60)*100,2))</f>
        <v/>
      </c>
      <c r="V45" s="15"/>
      <c r="W45" s="11" t="str">
        <f t="shared" si="0"/>
        <v/>
      </c>
      <c r="X45" s="9" t="str">
        <f t="shared" si="1"/>
        <v/>
      </c>
      <c r="Y45" s="38"/>
      <c r="Z45" s="38"/>
      <c r="AA45" s="38"/>
    </row>
    <row r="46" spans="3:27" x14ac:dyDescent="0.25">
      <c r="C46" s="8"/>
      <c r="D46" s="12">
        <v>16</v>
      </c>
      <c r="E46" s="19"/>
      <c r="F46" s="8"/>
      <c r="G46" s="23"/>
      <c r="H46" s="13"/>
      <c r="I46" s="13"/>
      <c r="J46" s="13"/>
      <c r="K46" s="16" t="str">
        <f>IF(('Sensor B'!$J46-'Sensor B'!$H46)=0,"",ROUND(('Sensor B'!$I46-'Sensor B'!$J46)/('Sensor B'!$J46-'Sensor B'!$H46)*100,2))</f>
        <v/>
      </c>
      <c r="L46" s="15"/>
      <c r="M46" s="15"/>
      <c r="N46" s="15"/>
      <c r="O46" s="15"/>
      <c r="P46" s="16" t="str">
        <f>IF(('Sensor B'!$O46-'Sensor B'!$M46)=0,"",ROUND(('Sensor B'!$N46-'Sensor B'!$O46)/('Sensor B'!$O46-'Sensor B'!$M46)*100,2))</f>
        <v/>
      </c>
      <c r="Q46" s="15"/>
      <c r="R46" s="15"/>
      <c r="S46" s="15"/>
      <c r="T46" s="15"/>
      <c r="U46" s="14" t="str">
        <f>IF(('Sensor B'!$T$31:$T$60-'Sensor B'!$R$31:$R$60)=0,"",ROUND(('Sensor B'!$S$31:$S$60-'Sensor B'!$T$31:$T$60)/('Sensor B'!$T$31:$T$60-'Sensor B'!$R$31:$R$60)*100,2))</f>
        <v/>
      </c>
      <c r="V46" s="15"/>
      <c r="W46" s="11" t="str">
        <f t="shared" si="0"/>
        <v/>
      </c>
      <c r="X46" s="9" t="str">
        <f t="shared" si="1"/>
        <v/>
      </c>
      <c r="Y46" s="38"/>
      <c r="Z46" s="38"/>
      <c r="AA46" s="38"/>
    </row>
    <row r="47" spans="3:27" x14ac:dyDescent="0.25">
      <c r="C47" s="8"/>
      <c r="D47" s="12">
        <v>17</v>
      </c>
      <c r="E47" s="19"/>
      <c r="F47" s="8"/>
      <c r="G47" s="23"/>
      <c r="H47" s="13"/>
      <c r="I47" s="13"/>
      <c r="J47" s="13"/>
      <c r="K47" s="16" t="str">
        <f>IF(('Sensor B'!$J47-'Sensor B'!$H47)=0,"",ROUND(('Sensor B'!$I47-'Sensor B'!$J47)/('Sensor B'!$J47-'Sensor B'!$H47)*100,2))</f>
        <v/>
      </c>
      <c r="L47" s="15"/>
      <c r="M47" s="15"/>
      <c r="N47" s="15"/>
      <c r="O47" s="15"/>
      <c r="P47" s="16" t="str">
        <f>IF(('Sensor B'!$O47-'Sensor B'!$M47)=0,"",ROUND(('Sensor B'!$N47-'Sensor B'!$O47)/('Sensor B'!$O47-'Sensor B'!$M47)*100,2))</f>
        <v/>
      </c>
      <c r="Q47" s="15"/>
      <c r="R47" s="15"/>
      <c r="S47" s="15"/>
      <c r="T47" s="15"/>
      <c r="U47" s="14" t="str">
        <f>IF(('Sensor B'!$T$31:$T$60-'Sensor B'!$R$31:$R$60)=0,"",ROUND(('Sensor B'!$S$31:$S$60-'Sensor B'!$T$31:$T$60)/('Sensor B'!$T$31:$T$60-'Sensor B'!$R$31:$R$60)*100,2))</f>
        <v/>
      </c>
      <c r="V47" s="15"/>
      <c r="W47" s="11" t="str">
        <f t="shared" si="0"/>
        <v/>
      </c>
      <c r="X47" s="9" t="str">
        <f t="shared" si="1"/>
        <v/>
      </c>
      <c r="Y47" s="38"/>
      <c r="Z47" s="38"/>
      <c r="AA47" s="38"/>
    </row>
    <row r="48" spans="3:27" x14ac:dyDescent="0.25">
      <c r="C48" s="8"/>
      <c r="D48" s="12">
        <v>18</v>
      </c>
      <c r="E48" s="19"/>
      <c r="F48" s="8"/>
      <c r="G48" s="23"/>
      <c r="H48" s="13"/>
      <c r="I48" s="13"/>
      <c r="J48" s="13"/>
      <c r="K48" s="16" t="str">
        <f>IF(('Sensor B'!$J48-'Sensor B'!$H48)=0,"",ROUND(('Sensor B'!$I48-'Sensor B'!$J48)/('Sensor B'!$J48-'Sensor B'!$H48)*100,2))</f>
        <v/>
      </c>
      <c r="L48" s="15"/>
      <c r="M48" s="15"/>
      <c r="N48" s="15"/>
      <c r="O48" s="15"/>
      <c r="P48" s="16" t="str">
        <f>IF(('Sensor B'!$O48-'Sensor B'!$M48)=0,"",ROUND(('Sensor B'!$N48-'Sensor B'!$O48)/('Sensor B'!$O48-'Sensor B'!$M48)*100,2))</f>
        <v/>
      </c>
      <c r="Q48" s="15"/>
      <c r="R48" s="15"/>
      <c r="S48" s="15"/>
      <c r="T48" s="15"/>
      <c r="U48" s="14" t="str">
        <f>IF(('Sensor B'!$T$31:$T$60-'Sensor B'!$R$31:$R$60)=0,"",ROUND(('Sensor B'!$S$31:$S$60-'Sensor B'!$T$31:$T$60)/('Sensor B'!$T$31:$T$60-'Sensor B'!$R$31:$R$60)*100,2))</f>
        <v/>
      </c>
      <c r="V48" s="15"/>
      <c r="W48" s="11" t="str">
        <f t="shared" si="0"/>
        <v/>
      </c>
      <c r="X48" s="9" t="str">
        <f t="shared" si="1"/>
        <v/>
      </c>
      <c r="Y48" s="38"/>
      <c r="Z48" s="38"/>
      <c r="AA48" s="38"/>
    </row>
    <row r="49" spans="3:27" x14ac:dyDescent="0.25">
      <c r="C49" s="8"/>
      <c r="D49" s="12">
        <v>19</v>
      </c>
      <c r="E49" s="19"/>
      <c r="F49" s="8"/>
      <c r="G49" s="23"/>
      <c r="H49" s="13"/>
      <c r="I49" s="13"/>
      <c r="J49" s="13"/>
      <c r="K49" s="16" t="str">
        <f>IF(('Sensor B'!$J49-'Sensor B'!$H49)=0,"",ROUND(('Sensor B'!$I49-'Sensor B'!$J49)/('Sensor B'!$J49-'Sensor B'!$H49)*100,2))</f>
        <v/>
      </c>
      <c r="L49" s="15"/>
      <c r="M49" s="15"/>
      <c r="N49" s="15"/>
      <c r="O49" s="15"/>
      <c r="P49" s="16" t="str">
        <f>IF(('Sensor B'!$O49-'Sensor B'!$M49)=0,"",ROUND(('Sensor B'!$N49-'Sensor B'!$O49)/('Sensor B'!$O49-'Sensor B'!$M49)*100,2))</f>
        <v/>
      </c>
      <c r="Q49" s="15"/>
      <c r="R49" s="15"/>
      <c r="S49" s="15"/>
      <c r="T49" s="15"/>
      <c r="U49" s="14" t="str">
        <f>IF(('Sensor B'!$T$31:$T$60-'Sensor B'!$R$31:$R$60)=0,"",ROUND(('Sensor B'!$S$31:$S$60-'Sensor B'!$T$31:$T$60)/('Sensor B'!$T$31:$T$60-'Sensor B'!$R$31:$R$60)*100,2))</f>
        <v/>
      </c>
      <c r="V49" s="15"/>
      <c r="W49" s="11" t="str">
        <f t="shared" si="0"/>
        <v/>
      </c>
      <c r="X49" s="9" t="str">
        <f t="shared" si="1"/>
        <v/>
      </c>
      <c r="Y49" s="38"/>
      <c r="Z49" s="38"/>
      <c r="AA49" s="38"/>
    </row>
    <row r="50" spans="3:27" x14ac:dyDescent="0.25">
      <c r="C50" s="8"/>
      <c r="D50" s="12">
        <v>20</v>
      </c>
      <c r="E50" s="19"/>
      <c r="F50" s="8"/>
      <c r="G50" s="23"/>
      <c r="H50" s="13"/>
      <c r="I50" s="13"/>
      <c r="J50" s="13"/>
      <c r="K50" s="16" t="str">
        <f>IF(('Sensor B'!$J50-'Sensor B'!$H50)=0,"",ROUND(('Sensor B'!$I50-'Sensor B'!$J50)/('Sensor B'!$J50-'Sensor B'!$H50)*100,2))</f>
        <v/>
      </c>
      <c r="L50" s="15"/>
      <c r="M50" s="15"/>
      <c r="N50" s="15"/>
      <c r="O50" s="15"/>
      <c r="P50" s="16" t="str">
        <f>IF(('Sensor B'!$O50-'Sensor B'!$M50)=0,"",ROUND(('Sensor B'!$N50-'Sensor B'!$O50)/('Sensor B'!$O50-'Sensor B'!$M50)*100,2))</f>
        <v/>
      </c>
      <c r="Q50" s="15"/>
      <c r="R50" s="15"/>
      <c r="S50" s="15"/>
      <c r="T50" s="15"/>
      <c r="U50" s="14" t="str">
        <f>IF(('Sensor B'!$T$31:$T$60-'Sensor B'!$R$31:$R$60)=0,"",ROUND(('Sensor B'!$S$31:$S$60-'Sensor B'!$T$31:$T$60)/('Sensor B'!$T$31:$T$60-'Sensor B'!$R$31:$R$60)*100,2))</f>
        <v/>
      </c>
      <c r="V50" s="15"/>
      <c r="W50" s="11" t="str">
        <f t="shared" si="0"/>
        <v/>
      </c>
      <c r="X50" s="9" t="str">
        <f t="shared" si="1"/>
        <v/>
      </c>
      <c r="Y50" s="38"/>
      <c r="Z50" s="38"/>
      <c r="AA50" s="38"/>
    </row>
    <row r="51" spans="3:27" x14ac:dyDescent="0.25">
      <c r="C51" s="8"/>
      <c r="D51" s="12">
        <v>21</v>
      </c>
      <c r="E51" s="19"/>
      <c r="F51" s="8"/>
      <c r="G51" s="23"/>
      <c r="H51" s="13"/>
      <c r="I51" s="13"/>
      <c r="J51" s="13"/>
      <c r="K51" s="16" t="str">
        <f>IF(('Sensor B'!$J51-'Sensor B'!$H51)=0,"",ROUND(('Sensor B'!$I51-'Sensor B'!$J51)/('Sensor B'!$J51-'Sensor B'!$H51)*100,2))</f>
        <v/>
      </c>
      <c r="L51" s="15"/>
      <c r="M51" s="15"/>
      <c r="N51" s="15"/>
      <c r="O51" s="15"/>
      <c r="P51" s="16" t="str">
        <f>IF(('Sensor B'!$O51-'Sensor B'!$M51)=0,"",ROUND(('Sensor B'!$N51-'Sensor B'!$O51)/('Sensor B'!$O51-'Sensor B'!$M51)*100,2))</f>
        <v/>
      </c>
      <c r="Q51" s="15"/>
      <c r="R51" s="15"/>
      <c r="S51" s="15"/>
      <c r="T51" s="15"/>
      <c r="U51" s="14" t="str">
        <f>IF(('Sensor B'!$T$31:$T$60-'Sensor B'!$R$31:$R$60)=0,"",ROUND(('Sensor B'!$S$31:$S$60-'Sensor B'!$T$31:$T$60)/('Sensor B'!$T$31:$T$60-'Sensor B'!$R$31:$R$60)*100,2))</f>
        <v/>
      </c>
      <c r="V51" s="15"/>
      <c r="W51" s="11" t="str">
        <f t="shared" si="0"/>
        <v/>
      </c>
      <c r="X51" s="9" t="str">
        <f t="shared" si="1"/>
        <v/>
      </c>
      <c r="Y51" s="38"/>
      <c r="Z51" s="38"/>
      <c r="AA51" s="38"/>
    </row>
    <row r="52" spans="3:27" x14ac:dyDescent="0.25">
      <c r="C52" s="8"/>
      <c r="D52" s="12">
        <v>22</v>
      </c>
      <c r="E52" s="19"/>
      <c r="F52" s="8"/>
      <c r="G52" s="23"/>
      <c r="H52" s="13"/>
      <c r="I52" s="13"/>
      <c r="J52" s="13"/>
      <c r="K52" s="16" t="str">
        <f>IF(('Sensor B'!$J52-'Sensor B'!$H52)=0,"",ROUND(('Sensor B'!$I52-'Sensor B'!$J52)/('Sensor B'!$J52-'Sensor B'!$H52)*100,2))</f>
        <v/>
      </c>
      <c r="L52" s="15"/>
      <c r="M52" s="15"/>
      <c r="N52" s="15"/>
      <c r="O52" s="15"/>
      <c r="P52" s="16" t="str">
        <f>IF(('Sensor B'!$O52-'Sensor B'!$M52)=0,"",ROUND(('Sensor B'!$N52-'Sensor B'!$O52)/('Sensor B'!$O52-'Sensor B'!$M52)*100,2))</f>
        <v/>
      </c>
      <c r="Q52" s="15"/>
      <c r="R52" s="15"/>
      <c r="S52" s="15"/>
      <c r="T52" s="15"/>
      <c r="U52" s="14" t="str">
        <f>IF(('Sensor B'!$T$31:$T$60-'Sensor B'!$R$31:$R$60)=0,"",ROUND(('Sensor B'!$S$31:$S$60-'Sensor B'!$T$31:$T$60)/('Sensor B'!$T$31:$T$60-'Sensor B'!$R$31:$R$60)*100,2))</f>
        <v/>
      </c>
      <c r="V52" s="15"/>
      <c r="W52" s="11" t="str">
        <f t="shared" si="0"/>
        <v/>
      </c>
      <c r="X52" s="9" t="str">
        <f t="shared" si="1"/>
        <v/>
      </c>
      <c r="Y52" s="38"/>
      <c r="Z52" s="38"/>
      <c r="AA52" s="38"/>
    </row>
    <row r="53" spans="3:27" x14ac:dyDescent="0.25">
      <c r="C53" s="8"/>
      <c r="D53" s="12">
        <v>23</v>
      </c>
      <c r="E53" s="19"/>
      <c r="F53" s="8"/>
      <c r="G53" s="23"/>
      <c r="H53" s="13"/>
      <c r="I53" s="13"/>
      <c r="J53" s="13"/>
      <c r="K53" s="16" t="str">
        <f>IF(('Sensor B'!$J53-'Sensor B'!$H53)=0,"",ROUND(('Sensor B'!$I53-'Sensor B'!$J53)/('Sensor B'!$J53-'Sensor B'!$H53)*100,2))</f>
        <v/>
      </c>
      <c r="L53" s="15"/>
      <c r="M53" s="15"/>
      <c r="N53" s="15"/>
      <c r="O53" s="15"/>
      <c r="P53" s="16" t="str">
        <f>IF(('Sensor B'!$O53-'Sensor B'!$M53)=0,"",ROUND(('Sensor B'!$N53-'Sensor B'!$O53)/('Sensor B'!$O53-'Sensor B'!$M53)*100,2))</f>
        <v/>
      </c>
      <c r="Q53" s="15"/>
      <c r="R53" s="15"/>
      <c r="S53" s="15"/>
      <c r="T53" s="15"/>
      <c r="U53" s="14" t="str">
        <f>IF(('Sensor B'!$T$31:$T$60-'Sensor B'!$R$31:$R$60)=0,"",ROUND(('Sensor B'!$S$31:$S$60-'Sensor B'!$T$31:$T$60)/('Sensor B'!$T$31:$T$60-'Sensor B'!$R$31:$R$60)*100,2))</f>
        <v/>
      </c>
      <c r="V53" s="15"/>
      <c r="W53" s="11" t="str">
        <f t="shared" si="0"/>
        <v/>
      </c>
      <c r="X53" s="9" t="str">
        <f t="shared" si="1"/>
        <v/>
      </c>
      <c r="Y53" s="38"/>
      <c r="Z53" s="38"/>
      <c r="AA53" s="38"/>
    </row>
    <row r="54" spans="3:27" x14ac:dyDescent="0.25">
      <c r="C54" s="8"/>
      <c r="D54" s="12">
        <v>24</v>
      </c>
      <c r="E54" s="19"/>
      <c r="F54" s="8"/>
      <c r="G54" s="23"/>
      <c r="H54" s="13"/>
      <c r="I54" s="13"/>
      <c r="J54" s="13"/>
      <c r="K54" s="16" t="str">
        <f>IF(('Sensor B'!$J54-'Sensor B'!$H54)=0,"",ROUND(('Sensor B'!$I54-'Sensor B'!$J54)/('Sensor B'!$J54-'Sensor B'!$H54)*100,2))</f>
        <v/>
      </c>
      <c r="L54" s="15"/>
      <c r="M54" s="15"/>
      <c r="N54" s="15"/>
      <c r="O54" s="15"/>
      <c r="P54" s="16" t="str">
        <f>IF(('Sensor B'!$O54-'Sensor B'!$M54)=0,"",ROUND(('Sensor B'!$N54-'Sensor B'!$O54)/('Sensor B'!$O54-'Sensor B'!$M54)*100,2))</f>
        <v/>
      </c>
      <c r="Q54" s="15"/>
      <c r="R54" s="15"/>
      <c r="S54" s="15"/>
      <c r="T54" s="15"/>
      <c r="U54" s="14" t="str">
        <f>IF(('Sensor B'!$T$31:$T$60-'Sensor B'!$R$31:$R$60)=0,"",ROUND(('Sensor B'!$S$31:$S$60-'Sensor B'!$T$31:$T$60)/('Sensor B'!$T$31:$T$60-'Sensor B'!$R$31:$R$60)*100,2))</f>
        <v/>
      </c>
      <c r="V54" s="15"/>
      <c r="W54" s="11" t="str">
        <f t="shared" si="0"/>
        <v/>
      </c>
      <c r="X54" s="9" t="str">
        <f t="shared" si="1"/>
        <v/>
      </c>
      <c r="Y54" s="38"/>
      <c r="Z54" s="38"/>
      <c r="AA54" s="38"/>
    </row>
    <row r="55" spans="3:27" x14ac:dyDescent="0.25">
      <c r="C55" s="8"/>
      <c r="D55" s="12">
        <v>25</v>
      </c>
      <c r="E55" s="19"/>
      <c r="F55" s="8"/>
      <c r="G55" s="23"/>
      <c r="H55" s="13"/>
      <c r="I55" s="13"/>
      <c r="J55" s="13"/>
      <c r="K55" s="16" t="str">
        <f>IF(('Sensor B'!$J55-'Sensor B'!$H55)=0,"",ROUND(('Sensor B'!$I55-'Sensor B'!$J55)/('Sensor B'!$J55-'Sensor B'!$H55)*100,2))</f>
        <v/>
      </c>
      <c r="L55" s="15"/>
      <c r="M55" s="15"/>
      <c r="N55" s="15"/>
      <c r="O55" s="15"/>
      <c r="P55" s="16" t="str">
        <f>IF(('Sensor B'!$O55-'Sensor B'!$M55)=0,"",ROUND(('Sensor B'!$N55-'Sensor B'!$O55)/('Sensor B'!$O55-'Sensor B'!$M55)*100,2))</f>
        <v/>
      </c>
      <c r="Q55" s="15"/>
      <c r="R55" s="15"/>
      <c r="S55" s="15"/>
      <c r="T55" s="15"/>
      <c r="U55" s="14" t="str">
        <f>IF(('Sensor B'!$T$31:$T$60-'Sensor B'!$R$31:$R$60)=0,"",ROUND(('Sensor B'!$S$31:$S$60-'Sensor B'!$T$31:$T$60)/('Sensor B'!$T$31:$T$60-'Sensor B'!$R$31:$R$60)*100,2))</f>
        <v/>
      </c>
      <c r="V55" s="15"/>
      <c r="W55" s="11" t="str">
        <f t="shared" si="0"/>
        <v/>
      </c>
      <c r="X55" s="9" t="str">
        <f t="shared" si="1"/>
        <v/>
      </c>
      <c r="Y55" s="38"/>
      <c r="Z55" s="38"/>
      <c r="AA55" s="38"/>
    </row>
    <row r="56" spans="3:27" x14ac:dyDescent="0.25">
      <c r="C56" s="8"/>
      <c r="D56" s="12">
        <v>26</v>
      </c>
      <c r="E56" s="19"/>
      <c r="F56" s="8"/>
      <c r="G56" s="23"/>
      <c r="H56" s="13"/>
      <c r="I56" s="13"/>
      <c r="J56" s="13"/>
      <c r="K56" s="16" t="str">
        <f>IF(('Sensor B'!$J56-'Sensor B'!$H56)=0,"",ROUND(('Sensor B'!$I56-'Sensor B'!$J56)/('Sensor B'!$J56-'Sensor B'!$H56)*100,2))</f>
        <v/>
      </c>
      <c r="L56" s="15"/>
      <c r="M56" s="15"/>
      <c r="N56" s="15"/>
      <c r="O56" s="15"/>
      <c r="P56" s="16" t="str">
        <f>IF(('Sensor B'!$O56-'Sensor B'!$M56)=0,"",ROUND(('Sensor B'!$N56-'Sensor B'!$O56)/('Sensor B'!$O56-'Sensor B'!$M56)*100,2))</f>
        <v/>
      </c>
      <c r="Q56" s="15"/>
      <c r="R56" s="15"/>
      <c r="S56" s="15"/>
      <c r="T56" s="15"/>
      <c r="U56" s="14" t="str">
        <f>IF(('Sensor B'!$T$31:$T$60-'Sensor B'!$R$31:$R$60)=0,"",ROUND(('Sensor B'!$S$31:$S$60-'Sensor B'!$T$31:$T$60)/('Sensor B'!$T$31:$T$60-'Sensor B'!$R$31:$R$60)*100,2))</f>
        <v/>
      </c>
      <c r="V56" s="15"/>
      <c r="W56" s="11" t="str">
        <f t="shared" si="0"/>
        <v/>
      </c>
      <c r="X56" s="9" t="str">
        <f t="shared" si="1"/>
        <v/>
      </c>
      <c r="Y56" s="38"/>
      <c r="Z56" s="38"/>
      <c r="AA56" s="38"/>
    </row>
    <row r="57" spans="3:27" x14ac:dyDescent="0.25">
      <c r="C57" s="8"/>
      <c r="D57" s="12">
        <v>27</v>
      </c>
      <c r="E57" s="19"/>
      <c r="F57" s="8"/>
      <c r="G57" s="23"/>
      <c r="H57" s="13"/>
      <c r="I57" s="13"/>
      <c r="J57" s="13"/>
      <c r="K57" s="16" t="str">
        <f>IF(('Sensor B'!$J57-'Sensor B'!$H57)=0,"",ROUND(('Sensor B'!$I57-'Sensor B'!$J57)/('Sensor B'!$J57-'Sensor B'!$H57)*100,2))</f>
        <v/>
      </c>
      <c r="L57" s="15"/>
      <c r="M57" s="15"/>
      <c r="N57" s="15"/>
      <c r="O57" s="15"/>
      <c r="P57" s="16" t="str">
        <f>IF(('Sensor B'!$O57-'Sensor B'!$M57)=0,"",ROUND(('Sensor B'!$N57-'Sensor B'!$O57)/('Sensor B'!$O57-'Sensor B'!$M57)*100,2))</f>
        <v/>
      </c>
      <c r="Q57" s="15"/>
      <c r="R57" s="15"/>
      <c r="S57" s="15"/>
      <c r="T57" s="15"/>
      <c r="U57" s="14" t="str">
        <f>IF(('Sensor B'!$T$31:$T$60-'Sensor B'!$R$31:$R$60)=0,"",ROUND(('Sensor B'!$S$31:$S$60-'Sensor B'!$T$31:$T$60)/('Sensor B'!$T$31:$T$60-'Sensor B'!$R$31:$R$60)*100,2))</f>
        <v/>
      </c>
      <c r="V57" s="15"/>
      <c r="W57" s="11" t="str">
        <f t="shared" si="0"/>
        <v/>
      </c>
      <c r="X57" s="9" t="str">
        <f t="shared" si="1"/>
        <v/>
      </c>
      <c r="Y57" s="38"/>
      <c r="Z57" s="38"/>
      <c r="AA57" s="38"/>
    </row>
    <row r="58" spans="3:27" x14ac:dyDescent="0.25">
      <c r="C58" s="8"/>
      <c r="D58" s="12">
        <v>28</v>
      </c>
      <c r="E58" s="19"/>
      <c r="F58" s="8"/>
      <c r="G58" s="23"/>
      <c r="H58" s="13"/>
      <c r="I58" s="13"/>
      <c r="J58" s="13"/>
      <c r="K58" s="16" t="str">
        <f>IF(('Sensor B'!$J58-'Sensor B'!$H58)=0,"",ROUND(('Sensor B'!$I58-'Sensor B'!$J58)/('Sensor B'!$J58-'Sensor B'!$H58)*100,2))</f>
        <v/>
      </c>
      <c r="L58" s="15"/>
      <c r="M58" s="15"/>
      <c r="N58" s="15"/>
      <c r="O58" s="15"/>
      <c r="P58" s="16" t="str">
        <f>IF(('Sensor B'!$O58-'Sensor B'!$M58)=0,"",ROUND(('Sensor B'!$N58-'Sensor B'!$O58)/('Sensor B'!$O58-'Sensor B'!$M58)*100,2))</f>
        <v/>
      </c>
      <c r="Q58" s="15"/>
      <c r="R58" s="15"/>
      <c r="S58" s="15"/>
      <c r="T58" s="15"/>
      <c r="U58" s="14" t="str">
        <f>IF(('Sensor B'!$T$31:$T$60-'Sensor B'!$R$31:$R$60)=0,"",ROUND(('Sensor B'!$S$31:$S$60-'Sensor B'!$T$31:$T$60)/('Sensor B'!$T$31:$T$60-'Sensor B'!$R$31:$R$60)*100,2))</f>
        <v/>
      </c>
      <c r="V58" s="15"/>
      <c r="W58" s="11" t="str">
        <f t="shared" si="0"/>
        <v/>
      </c>
      <c r="X58" s="9" t="str">
        <f t="shared" si="1"/>
        <v/>
      </c>
      <c r="Y58" s="38"/>
      <c r="Z58" s="38"/>
      <c r="AA58" s="38"/>
    </row>
    <row r="59" spans="3:27" x14ac:dyDescent="0.25">
      <c r="C59" s="8"/>
      <c r="D59" s="12">
        <v>29</v>
      </c>
      <c r="E59" s="19"/>
      <c r="F59" s="8"/>
      <c r="G59" s="23"/>
      <c r="H59" s="13"/>
      <c r="I59" s="13"/>
      <c r="J59" s="13"/>
      <c r="K59" s="16" t="str">
        <f>IF(('Sensor B'!$J59-'Sensor B'!$H59)=0,"",ROUND(('Sensor B'!$I59-'Sensor B'!$J59)/('Sensor B'!$J59-'Sensor B'!$H59)*100,2))</f>
        <v/>
      </c>
      <c r="L59" s="15"/>
      <c r="M59" s="15"/>
      <c r="N59" s="15"/>
      <c r="O59" s="15"/>
      <c r="P59" s="16" t="str">
        <f>IF(('Sensor B'!$O59-'Sensor B'!$M59)=0,"",ROUND(('Sensor B'!$N59-'Sensor B'!$O59)/('Sensor B'!$O59-'Sensor B'!$M59)*100,2))</f>
        <v/>
      </c>
      <c r="Q59" s="15"/>
      <c r="R59" s="15"/>
      <c r="S59" s="15"/>
      <c r="T59" s="15"/>
      <c r="U59" s="14" t="str">
        <f>IF(('Sensor B'!$T$31:$T$60-'Sensor B'!$R$31:$R$60)=0,"",ROUND(('Sensor B'!$S$31:$S$60-'Sensor B'!$T$31:$T$60)/('Sensor B'!$T$31:$T$60-'Sensor B'!$R$31:$R$60)*100,2))</f>
        <v/>
      </c>
      <c r="V59" s="15"/>
      <c r="W59" s="11" t="str">
        <f t="shared" si="0"/>
        <v/>
      </c>
      <c r="X59" s="9" t="str">
        <f t="shared" si="1"/>
        <v/>
      </c>
      <c r="Y59" s="38"/>
      <c r="Z59" s="38"/>
      <c r="AA59" s="38"/>
    </row>
    <row r="60" spans="3:27" x14ac:dyDescent="0.25">
      <c r="C60" s="8"/>
      <c r="D60" s="12">
        <v>30</v>
      </c>
      <c r="E60" s="19"/>
      <c r="F60" s="8"/>
      <c r="G60" s="23"/>
      <c r="H60" s="13"/>
      <c r="I60" s="13"/>
      <c r="J60" s="13"/>
      <c r="K60" s="16" t="str">
        <f>IF(('Sensor B'!$J60-'Sensor B'!$H60)=0,"",ROUND(('Sensor B'!$I60-'Sensor B'!$J60)/('Sensor B'!$J60-'Sensor B'!$H60)*100,2))</f>
        <v/>
      </c>
      <c r="L60" s="15"/>
      <c r="M60" s="15"/>
      <c r="N60" s="15"/>
      <c r="O60" s="15"/>
      <c r="P60" s="16" t="str">
        <f>IF(('Sensor B'!$O60-'Sensor B'!$M60)=0,"",ROUND(('Sensor B'!$N60-'Sensor B'!$O60)/('Sensor B'!$O60-'Sensor B'!$M60)*100,2))</f>
        <v/>
      </c>
      <c r="Q60" s="15"/>
      <c r="R60" s="15"/>
      <c r="S60" s="15"/>
      <c r="T60" s="15"/>
      <c r="U60" s="14" t="str">
        <f>IF(('Sensor B'!$T$31:$T$60-'Sensor B'!$R$31:$R$60)=0,"",ROUND(('Sensor B'!$S$31:$S$60-'Sensor B'!$T$31:$T$60)/('Sensor B'!$T$31:$T$60-'Sensor B'!$R$31:$R$60)*100,2))</f>
        <v/>
      </c>
      <c r="V60" s="15"/>
      <c r="W60" s="11" t="str">
        <f t="shared" si="0"/>
        <v/>
      </c>
      <c r="X60" s="9" t="str">
        <f t="shared" si="1"/>
        <v/>
      </c>
      <c r="Y60" s="38"/>
      <c r="Z60" s="38"/>
      <c r="AA60" s="38"/>
    </row>
    <row r="69" spans="13:28" x14ac:dyDescent="0.25">
      <c r="W69" s="24"/>
      <c r="X69" s="24"/>
      <c r="Y69" s="24"/>
      <c r="Z69" s="24"/>
      <c r="AA69" s="24"/>
      <c r="AB69" s="24"/>
    </row>
    <row r="70" spans="13:28" x14ac:dyDescent="0.25">
      <c r="W70" s="24"/>
      <c r="X70" s="24"/>
      <c r="Y70" s="24"/>
      <c r="Z70" s="24"/>
      <c r="AA70" s="24"/>
      <c r="AB70" s="24"/>
    </row>
    <row r="71" spans="13:28" x14ac:dyDescent="0.25">
      <c r="S71" s="1"/>
      <c r="T71" s="7"/>
      <c r="W71" s="24"/>
      <c r="X71" s="2"/>
      <c r="Y71" s="24"/>
      <c r="Z71" s="24"/>
      <c r="AA71" s="24"/>
      <c r="AB71" s="24"/>
    </row>
    <row r="72" spans="13:28" ht="21" x14ac:dyDescent="0.35">
      <c r="S72" s="1"/>
      <c r="T72" s="7"/>
      <c r="W72" s="24"/>
      <c r="X72" s="28" t="s">
        <v>19</v>
      </c>
      <c r="Y72" s="24"/>
      <c r="Z72" s="24"/>
      <c r="AA72" s="25" t="e">
        <f t="array" ref="AA72">(SLOPE(IF('Sensor B'!$P$75:$P$104="Yes",'Sensor B'!$O$75:$O$104),IF('Sensor B'!$P$75:$P$104="Yes",'Sensor B'!$N$75:$N$104)))</f>
        <v>#DIV/0!</v>
      </c>
      <c r="AB72" s="24"/>
    </row>
    <row r="73" spans="13:28" ht="21" x14ac:dyDescent="0.35">
      <c r="W73" s="24"/>
      <c r="X73" s="28" t="s">
        <v>20</v>
      </c>
      <c r="Y73" s="24"/>
      <c r="Z73" s="24"/>
      <c r="AA73" s="26" t="e">
        <f t="array" ref="AA73">(INTERCEPT(IF('Sensor B'!$P$75:$P$104="Yes",'Sensor B'!$O$75:$O$104),IF('Sensor B'!$P$75:$P$104="Yes",'Sensor B'!$N$75:$N$104)))</f>
        <v>#DIV/0!</v>
      </c>
      <c r="AB73" s="24"/>
    </row>
    <row r="74" spans="13:28" ht="21" x14ac:dyDescent="0.35">
      <c r="M74" t="s">
        <v>14</v>
      </c>
      <c r="N74" t="s">
        <v>4</v>
      </c>
      <c r="O74" t="s">
        <v>11</v>
      </c>
      <c r="P74" t="s">
        <v>1</v>
      </c>
      <c r="R74" s="1" t="s">
        <v>32</v>
      </c>
      <c r="S74" s="7" t="s">
        <v>4</v>
      </c>
      <c r="T74" t="s">
        <v>11</v>
      </c>
      <c r="U74" t="s">
        <v>13</v>
      </c>
      <c r="W74" s="24"/>
      <c r="X74" s="28" t="s">
        <v>12</v>
      </c>
      <c r="Y74" s="24"/>
      <c r="Z74" s="24"/>
      <c r="AA74" s="26" t="e">
        <f t="array" ref="AA74">(STEYX(IF('Sensor B'!$P$75:$P$104="Yes",'Sensor B'!$O$75:$O$104),IF('Sensor B'!$P$75:$P$104="Yes",'Sensor B'!$N$75:$N$104)))</f>
        <v>#DIV/0!</v>
      </c>
      <c r="AB74" s="24"/>
    </row>
    <row r="75" spans="13:28" ht="21" x14ac:dyDescent="0.35">
      <c r="M75" s="1">
        <v>1</v>
      </c>
      <c r="N75" s="7">
        <f t="shared" ref="N75:N104" si="2">IF(G31="",0,G31)</f>
        <v>0</v>
      </c>
      <c r="O75">
        <f t="shared" ref="O75:O104" si="3">IF(W31="",0,W31)</f>
        <v>0</v>
      </c>
      <c r="P75" s="3" t="s">
        <v>3</v>
      </c>
      <c r="R75" s="1">
        <v>1</v>
      </c>
      <c r="S75" s="7" t="e">
        <f t="array" ref="S75">IF(P75="Yes",N75,NA())</f>
        <v>#N/A</v>
      </c>
      <c r="T75" t="e">
        <f t="shared" ref="T75:T104" si="4">IF(P75="Yes",O75,NA())</f>
        <v>#N/A</v>
      </c>
      <c r="U75" t="str">
        <f t="shared" ref="U75:U104" si="5">IF(C31=0," ",C31)</f>
        <v xml:space="preserve"> </v>
      </c>
      <c r="W75" s="24"/>
      <c r="X75" s="28" t="s">
        <v>21</v>
      </c>
      <c r="Y75" s="24"/>
      <c r="Z75" s="24"/>
      <c r="AA75" s="27">
        <f t="array" ref="AA75">COUNT(IF('Sensor B'!$P$75:$P$104="Yes",'Sensor B'!$O$75:$O$104))</f>
        <v>0</v>
      </c>
      <c r="AB75" s="24"/>
    </row>
    <row r="76" spans="13:28" x14ac:dyDescent="0.25">
      <c r="M76" s="1">
        <v>2</v>
      </c>
      <c r="N76" s="7">
        <f t="shared" si="2"/>
        <v>0</v>
      </c>
      <c r="O76">
        <f t="shared" si="3"/>
        <v>0</v>
      </c>
      <c r="P76" s="3" t="s">
        <v>3</v>
      </c>
      <c r="R76" s="1">
        <v>2</v>
      </c>
      <c r="S76" s="7" t="e">
        <f t="array" ref="S76">IF(P76="Yes",N76,NA())</f>
        <v>#N/A</v>
      </c>
      <c r="T76" t="e">
        <f t="shared" si="4"/>
        <v>#N/A</v>
      </c>
      <c r="U76" t="str">
        <f t="shared" si="5"/>
        <v xml:space="preserve"> </v>
      </c>
      <c r="W76" s="24"/>
      <c r="X76" s="24"/>
      <c r="Y76" s="24"/>
      <c r="Z76" s="24"/>
      <c r="AA76" s="24"/>
      <c r="AB76" s="24"/>
    </row>
    <row r="77" spans="13:28" x14ac:dyDescent="0.25">
      <c r="M77" s="1">
        <v>3</v>
      </c>
      <c r="N77" s="7">
        <f t="shared" si="2"/>
        <v>0</v>
      </c>
      <c r="O77">
        <f t="shared" si="3"/>
        <v>0</v>
      </c>
      <c r="P77" s="3" t="s">
        <v>3</v>
      </c>
      <c r="R77" s="1">
        <v>3</v>
      </c>
      <c r="S77" s="7" t="e">
        <f t="array" ref="S77">IF(P77="Yes",N77,NA())</f>
        <v>#N/A</v>
      </c>
      <c r="T77" t="e">
        <f t="shared" si="4"/>
        <v>#N/A</v>
      </c>
      <c r="U77" t="str">
        <f t="shared" si="5"/>
        <v xml:space="preserve"> </v>
      </c>
      <c r="W77" s="24"/>
      <c r="X77" s="24"/>
      <c r="Y77" s="24"/>
      <c r="Z77" s="24"/>
      <c r="AA77" s="24"/>
      <c r="AB77" s="24"/>
    </row>
    <row r="78" spans="13:28" ht="21" x14ac:dyDescent="0.35">
      <c r="M78" s="1">
        <v>4</v>
      </c>
      <c r="N78" s="7">
        <f t="shared" si="2"/>
        <v>0</v>
      </c>
      <c r="O78">
        <f t="shared" si="3"/>
        <v>0</v>
      </c>
      <c r="P78" s="3" t="s">
        <v>3</v>
      </c>
      <c r="R78" s="1">
        <v>4</v>
      </c>
      <c r="S78" s="7" t="e">
        <f t="array" ref="S78">IF(P78="Yes",N78,NA())</f>
        <v>#N/A</v>
      </c>
      <c r="T78" t="e">
        <f t="shared" si="4"/>
        <v>#N/A</v>
      </c>
      <c r="U78" t="str">
        <f t="shared" si="5"/>
        <v xml:space="preserve"> </v>
      </c>
      <c r="W78" s="24"/>
      <c r="X78" s="28" t="s">
        <v>22</v>
      </c>
      <c r="Y78" s="24"/>
      <c r="Z78" s="24"/>
      <c r="AA78" s="6">
        <v>20</v>
      </c>
      <c r="AB78" s="24"/>
    </row>
    <row r="79" spans="13:28" ht="21" x14ac:dyDescent="0.35">
      <c r="M79" s="1">
        <v>5</v>
      </c>
      <c r="N79" s="7">
        <f t="shared" si="2"/>
        <v>0</v>
      </c>
      <c r="O79">
        <f t="shared" si="3"/>
        <v>0</v>
      </c>
      <c r="P79" s="3" t="s">
        <v>3</v>
      </c>
      <c r="R79" s="1">
        <v>5</v>
      </c>
      <c r="S79" s="7" t="e">
        <f t="array" ref="S79">IF(P79="Yes",N79,NA())</f>
        <v>#N/A</v>
      </c>
      <c r="T79" t="e">
        <f t="shared" si="4"/>
        <v>#N/A</v>
      </c>
      <c r="U79" t="str">
        <f t="shared" si="5"/>
        <v xml:space="preserve"> </v>
      </c>
      <c r="W79" s="24"/>
      <c r="X79" s="28" t="s">
        <v>29</v>
      </c>
      <c r="Y79" s="24"/>
      <c r="Z79" s="24"/>
      <c r="AA79" s="26" t="e">
        <f t="array" ref="AA79">(FORECAST(AA78,IF('Sensor B'!$P$75:$P$104="Yes",'Sensor B'!$O$75:$O$104),IF('Sensor B'!$P$75:$P$104="Yes",'Sensor B'!$N$75:$N$104)))</f>
        <v>#DIV/0!</v>
      </c>
      <c r="AB79" s="24"/>
    </row>
    <row r="80" spans="13:28" x14ac:dyDescent="0.25">
      <c r="M80" s="1">
        <v>6</v>
      </c>
      <c r="N80" s="7">
        <f t="shared" si="2"/>
        <v>0</v>
      </c>
      <c r="O80">
        <f t="shared" si="3"/>
        <v>0</v>
      </c>
      <c r="P80" s="3" t="s">
        <v>3</v>
      </c>
      <c r="R80" s="1">
        <v>6</v>
      </c>
      <c r="S80" s="7" t="e">
        <f t="array" ref="S80">IF(P80="Yes",N80,NA())</f>
        <v>#N/A</v>
      </c>
      <c r="T80" t="e">
        <f t="shared" si="4"/>
        <v>#N/A</v>
      </c>
      <c r="U80" t="str">
        <f t="shared" si="5"/>
        <v xml:space="preserve"> </v>
      </c>
      <c r="W80" s="24"/>
      <c r="X80" s="24"/>
      <c r="Y80" s="24"/>
      <c r="Z80" s="24"/>
      <c r="AA80" s="24"/>
      <c r="AB80" s="24"/>
    </row>
    <row r="81" spans="13:28" x14ac:dyDescent="0.25">
      <c r="M81" s="1">
        <v>7</v>
      </c>
      <c r="N81" s="7">
        <f t="shared" si="2"/>
        <v>0</v>
      </c>
      <c r="O81">
        <f t="shared" si="3"/>
        <v>0</v>
      </c>
      <c r="P81" s="3" t="s">
        <v>3</v>
      </c>
      <c r="R81" s="1">
        <v>7</v>
      </c>
      <c r="S81" s="7" t="e">
        <f t="array" ref="S81">IF(P81="Yes",N81,NA())</f>
        <v>#N/A</v>
      </c>
      <c r="T81" t="e">
        <f t="shared" si="4"/>
        <v>#N/A</v>
      </c>
      <c r="U81" t="str">
        <f t="shared" si="5"/>
        <v xml:space="preserve"> </v>
      </c>
      <c r="W81" s="24"/>
      <c r="X81" s="24"/>
      <c r="Y81" s="24"/>
      <c r="Z81" s="24"/>
      <c r="AA81" s="24"/>
      <c r="AB81" s="24"/>
    </row>
    <row r="82" spans="13:28" x14ac:dyDescent="0.25">
      <c r="M82" s="1">
        <v>8</v>
      </c>
      <c r="N82" s="7">
        <f t="shared" si="2"/>
        <v>0</v>
      </c>
      <c r="O82">
        <f t="shared" si="3"/>
        <v>0</v>
      </c>
      <c r="P82" s="3" t="s">
        <v>3</v>
      </c>
      <c r="R82" s="1">
        <v>8</v>
      </c>
      <c r="S82" s="7" t="e">
        <f t="array" ref="S82">IF(P82="Yes",N82,NA())</f>
        <v>#N/A</v>
      </c>
      <c r="T82" t="e">
        <f t="shared" si="4"/>
        <v>#N/A</v>
      </c>
      <c r="U82" t="str">
        <f t="shared" si="5"/>
        <v xml:space="preserve"> </v>
      </c>
      <c r="W82" s="24"/>
      <c r="X82" s="24"/>
      <c r="Y82" s="24"/>
      <c r="Z82" s="24"/>
      <c r="AA82" s="24"/>
      <c r="AB82" s="24"/>
    </row>
    <row r="83" spans="13:28" x14ac:dyDescent="0.25">
      <c r="M83" s="1">
        <v>9</v>
      </c>
      <c r="N83" s="7">
        <f t="shared" si="2"/>
        <v>0</v>
      </c>
      <c r="O83">
        <f t="shared" si="3"/>
        <v>0</v>
      </c>
      <c r="P83" s="3" t="s">
        <v>3</v>
      </c>
      <c r="R83" s="1">
        <v>9</v>
      </c>
      <c r="S83" s="7" t="e">
        <f t="array" ref="S83">IF(P83="Yes",N83,NA())</f>
        <v>#N/A</v>
      </c>
      <c r="T83" t="e">
        <f t="shared" si="4"/>
        <v>#N/A</v>
      </c>
      <c r="U83" t="str">
        <f t="shared" si="5"/>
        <v xml:space="preserve"> </v>
      </c>
      <c r="W83" s="24"/>
      <c r="X83" s="24"/>
      <c r="Y83" s="24"/>
      <c r="Z83" s="24"/>
      <c r="AA83" s="24"/>
      <c r="AB83" s="24"/>
    </row>
    <row r="84" spans="13:28" x14ac:dyDescent="0.25">
      <c r="M84" s="1">
        <v>10</v>
      </c>
      <c r="N84" s="7">
        <f t="shared" si="2"/>
        <v>0</v>
      </c>
      <c r="O84">
        <f t="shared" si="3"/>
        <v>0</v>
      </c>
      <c r="P84" s="3" t="s">
        <v>3</v>
      </c>
      <c r="R84" s="1">
        <v>10</v>
      </c>
      <c r="S84" s="7" t="e">
        <f t="array" ref="S84">IF(P84="Yes",N84,NA())</f>
        <v>#N/A</v>
      </c>
      <c r="T84" t="e">
        <f t="shared" si="4"/>
        <v>#N/A</v>
      </c>
      <c r="U84" t="str">
        <f t="shared" si="5"/>
        <v xml:space="preserve"> </v>
      </c>
      <c r="W84" s="24"/>
      <c r="X84" s="24"/>
      <c r="Y84" s="24"/>
      <c r="Z84" s="24"/>
      <c r="AA84" s="24"/>
      <c r="AB84" s="24"/>
    </row>
    <row r="85" spans="13:28" x14ac:dyDescent="0.25">
      <c r="M85" s="1">
        <v>11</v>
      </c>
      <c r="N85" s="7">
        <f t="shared" si="2"/>
        <v>0</v>
      </c>
      <c r="O85">
        <f t="shared" si="3"/>
        <v>0</v>
      </c>
      <c r="P85" s="3" t="s">
        <v>3</v>
      </c>
      <c r="R85" s="1">
        <v>11</v>
      </c>
      <c r="S85" s="7" t="e">
        <f t="array" ref="S85">IF(P85="Yes",N85,NA())</f>
        <v>#N/A</v>
      </c>
      <c r="T85" t="e">
        <f t="shared" si="4"/>
        <v>#N/A</v>
      </c>
      <c r="U85" t="str">
        <f t="shared" si="5"/>
        <v xml:space="preserve"> </v>
      </c>
      <c r="W85" s="24"/>
      <c r="X85" s="24"/>
      <c r="Y85" s="24"/>
      <c r="Z85" s="24"/>
      <c r="AA85" s="24"/>
      <c r="AB85" s="24"/>
    </row>
    <row r="86" spans="13:28" ht="21" x14ac:dyDescent="0.35">
      <c r="M86" s="1">
        <v>12</v>
      </c>
      <c r="N86" s="7">
        <f t="shared" si="2"/>
        <v>0</v>
      </c>
      <c r="O86">
        <f t="shared" si="3"/>
        <v>0</v>
      </c>
      <c r="P86" s="3" t="s">
        <v>3</v>
      </c>
      <c r="R86" s="1">
        <v>12</v>
      </c>
      <c r="S86" s="7" t="e">
        <f t="array" ref="S86">IF(P86="Yes",N86,NA())</f>
        <v>#N/A</v>
      </c>
      <c r="T86" t="e">
        <f t="shared" si="4"/>
        <v>#N/A</v>
      </c>
      <c r="U86" t="str">
        <f t="shared" si="5"/>
        <v xml:space="preserve"> </v>
      </c>
      <c r="W86" s="24"/>
      <c r="X86" s="28" t="s">
        <v>18</v>
      </c>
      <c r="Y86" s="24"/>
      <c r="Z86" s="24"/>
      <c r="AA86" s="5">
        <f t="array" ref="AA86">MAX(IF('Sensor B'!$P$75:$P$104="Yes",IF('Sensor B'!$O$75:$O$104,'Sensor B'!$O$75:$O$104)))-MIN(IF('Sensor B'!$P$75:$P$104="Yes",IF('Sensor B'!$O$75:$O$104,'Sensor B'!$O$75:$O$104)))</f>
        <v>0</v>
      </c>
      <c r="AB86" s="24"/>
    </row>
    <row r="87" spans="13:28" x14ac:dyDescent="0.25">
      <c r="M87" s="1">
        <v>13</v>
      </c>
      <c r="N87" s="7">
        <f t="shared" si="2"/>
        <v>0</v>
      </c>
      <c r="O87">
        <f t="shared" si="3"/>
        <v>0</v>
      </c>
      <c r="P87" s="3" t="s">
        <v>3</v>
      </c>
      <c r="R87" s="1">
        <v>13</v>
      </c>
      <c r="S87" s="7" t="e">
        <f t="array" ref="S87">IF(P87="Yes",N87,NA())</f>
        <v>#N/A</v>
      </c>
      <c r="T87" t="e">
        <f t="shared" si="4"/>
        <v>#N/A</v>
      </c>
      <c r="U87" t="str">
        <f t="shared" si="5"/>
        <v xml:space="preserve"> </v>
      </c>
      <c r="W87" s="24"/>
      <c r="X87" s="24"/>
      <c r="Y87" s="24"/>
      <c r="Z87" s="24"/>
      <c r="AA87" s="2" t="str">
        <f>IF(AA86&lt;3,"Bad",IF(AA86&lt;6,"OK","Good"))</f>
        <v>Bad</v>
      </c>
      <c r="AB87" s="24"/>
    </row>
    <row r="88" spans="13:28" x14ac:dyDescent="0.25">
      <c r="M88" s="1">
        <v>14</v>
      </c>
      <c r="N88" s="7">
        <f t="shared" si="2"/>
        <v>0</v>
      </c>
      <c r="O88">
        <f t="shared" si="3"/>
        <v>0</v>
      </c>
      <c r="P88" s="3" t="s">
        <v>3</v>
      </c>
      <c r="R88" s="1">
        <v>14</v>
      </c>
      <c r="S88" s="7" t="e">
        <f t="array" ref="S88">IF(P88="Yes",N88,NA())</f>
        <v>#N/A</v>
      </c>
      <c r="T88" t="e">
        <f t="shared" si="4"/>
        <v>#N/A</v>
      </c>
      <c r="U88" t="str">
        <f t="shared" si="5"/>
        <v xml:space="preserve"> </v>
      </c>
      <c r="W88" s="24"/>
      <c r="X88" s="24"/>
      <c r="Y88" s="24"/>
      <c r="Z88" s="24"/>
      <c r="AA88" s="24"/>
      <c r="AB88" s="24"/>
    </row>
    <row r="89" spans="13:28" x14ac:dyDescent="0.25">
      <c r="M89" s="1">
        <v>15</v>
      </c>
      <c r="N89" s="7">
        <f t="shared" si="2"/>
        <v>0</v>
      </c>
      <c r="O89">
        <f t="shared" si="3"/>
        <v>0</v>
      </c>
      <c r="P89" s="3" t="s">
        <v>3</v>
      </c>
      <c r="R89" s="1">
        <v>15</v>
      </c>
      <c r="S89" s="7" t="e">
        <f t="array" ref="S89">IF(P89="Yes",N89,NA())</f>
        <v>#N/A</v>
      </c>
      <c r="T89" t="e">
        <f t="shared" si="4"/>
        <v>#N/A</v>
      </c>
      <c r="U89" t="str">
        <f t="shared" si="5"/>
        <v xml:space="preserve"> </v>
      </c>
    </row>
    <row r="90" spans="13:28" x14ac:dyDescent="0.25">
      <c r="M90" s="1">
        <v>16</v>
      </c>
      <c r="N90" s="7">
        <f t="shared" si="2"/>
        <v>0</v>
      </c>
      <c r="O90">
        <f t="shared" si="3"/>
        <v>0</v>
      </c>
      <c r="P90" s="3" t="s">
        <v>3</v>
      </c>
      <c r="R90" s="1">
        <v>16</v>
      </c>
      <c r="S90" s="7" t="e">
        <f t="array" ref="S90">IF(P90="Yes",N90,NA())</f>
        <v>#N/A</v>
      </c>
      <c r="T90" t="e">
        <f t="shared" si="4"/>
        <v>#N/A</v>
      </c>
      <c r="U90" t="str">
        <f t="shared" si="5"/>
        <v xml:space="preserve"> </v>
      </c>
    </row>
    <row r="91" spans="13:28" x14ac:dyDescent="0.25">
      <c r="M91" s="1">
        <v>17</v>
      </c>
      <c r="N91" s="7">
        <f t="shared" si="2"/>
        <v>0</v>
      </c>
      <c r="O91">
        <f t="shared" si="3"/>
        <v>0</v>
      </c>
      <c r="P91" s="3" t="s">
        <v>3</v>
      </c>
      <c r="R91" s="1">
        <v>17</v>
      </c>
      <c r="S91" s="7" t="e">
        <f t="array" ref="S91">IF(P91="Yes",N91,NA())</f>
        <v>#N/A</v>
      </c>
      <c r="T91" t="e">
        <f t="shared" si="4"/>
        <v>#N/A</v>
      </c>
      <c r="U91" t="str">
        <f t="shared" si="5"/>
        <v xml:space="preserve"> </v>
      </c>
    </row>
    <row r="92" spans="13:28" x14ac:dyDescent="0.25">
      <c r="M92" s="1">
        <v>18</v>
      </c>
      <c r="N92" s="7">
        <f t="shared" si="2"/>
        <v>0</v>
      </c>
      <c r="O92">
        <f t="shared" si="3"/>
        <v>0</v>
      </c>
      <c r="P92" s="3" t="s">
        <v>3</v>
      </c>
      <c r="R92" s="1">
        <v>18</v>
      </c>
      <c r="S92" s="7" t="e">
        <f t="array" ref="S92">IF(P92="Yes",N92,NA())</f>
        <v>#N/A</v>
      </c>
      <c r="T92" t="e">
        <f t="shared" si="4"/>
        <v>#N/A</v>
      </c>
      <c r="U92" t="str">
        <f t="shared" si="5"/>
        <v xml:space="preserve"> </v>
      </c>
    </row>
    <row r="93" spans="13:28" x14ac:dyDescent="0.25">
      <c r="M93" s="1">
        <v>19</v>
      </c>
      <c r="N93" s="7">
        <f t="shared" si="2"/>
        <v>0</v>
      </c>
      <c r="O93">
        <f t="shared" si="3"/>
        <v>0</v>
      </c>
      <c r="P93" s="3" t="s">
        <v>3</v>
      </c>
      <c r="R93" s="1">
        <v>19</v>
      </c>
      <c r="S93" s="7" t="e">
        <f t="array" ref="S93">IF(P93="Yes",N93,NA())</f>
        <v>#N/A</v>
      </c>
      <c r="T93" t="e">
        <f t="shared" si="4"/>
        <v>#N/A</v>
      </c>
      <c r="U93" t="str">
        <f t="shared" si="5"/>
        <v xml:space="preserve"> </v>
      </c>
    </row>
    <row r="94" spans="13:28" x14ac:dyDescent="0.25">
      <c r="M94" s="1">
        <v>20</v>
      </c>
      <c r="N94" s="7">
        <f t="shared" si="2"/>
        <v>0</v>
      </c>
      <c r="O94">
        <f t="shared" si="3"/>
        <v>0</v>
      </c>
      <c r="P94" s="3" t="s">
        <v>3</v>
      </c>
      <c r="R94" s="1">
        <v>20</v>
      </c>
      <c r="S94" s="7" t="e">
        <f t="array" ref="S94">IF(P94="Yes",N94,NA())</f>
        <v>#N/A</v>
      </c>
      <c r="T94" t="e">
        <f t="shared" si="4"/>
        <v>#N/A</v>
      </c>
      <c r="U94" t="str">
        <f t="shared" si="5"/>
        <v xml:space="preserve"> </v>
      </c>
    </row>
    <row r="95" spans="13:28" x14ac:dyDescent="0.25">
      <c r="M95" s="1">
        <v>21</v>
      </c>
      <c r="N95" s="7">
        <f t="shared" si="2"/>
        <v>0</v>
      </c>
      <c r="O95">
        <f t="shared" si="3"/>
        <v>0</v>
      </c>
      <c r="P95" s="3" t="s">
        <v>3</v>
      </c>
      <c r="R95" s="1">
        <v>21</v>
      </c>
      <c r="S95" s="7" t="e">
        <f t="array" ref="S95">IF(P95="Yes",N95,NA())</f>
        <v>#N/A</v>
      </c>
      <c r="T95" t="e">
        <f t="shared" si="4"/>
        <v>#N/A</v>
      </c>
      <c r="U95" t="str">
        <f t="shared" si="5"/>
        <v xml:space="preserve"> </v>
      </c>
    </row>
    <row r="96" spans="13:28" x14ac:dyDescent="0.25">
      <c r="M96" s="1">
        <v>22</v>
      </c>
      <c r="N96" s="7">
        <f t="shared" si="2"/>
        <v>0</v>
      </c>
      <c r="O96">
        <f t="shared" si="3"/>
        <v>0</v>
      </c>
      <c r="P96" s="3" t="s">
        <v>3</v>
      </c>
      <c r="R96" s="1">
        <v>22</v>
      </c>
      <c r="S96" s="7" t="e">
        <f t="array" ref="S96">IF(P96="Yes",N96,NA())</f>
        <v>#N/A</v>
      </c>
      <c r="T96" t="e">
        <f t="shared" si="4"/>
        <v>#N/A</v>
      </c>
      <c r="U96" t="str">
        <f t="shared" si="5"/>
        <v xml:space="preserve"> </v>
      </c>
    </row>
    <row r="97" spans="13:27" x14ac:dyDescent="0.25">
      <c r="M97" s="1">
        <v>23</v>
      </c>
      <c r="N97" s="7">
        <f t="shared" si="2"/>
        <v>0</v>
      </c>
      <c r="O97">
        <f t="shared" si="3"/>
        <v>0</v>
      </c>
      <c r="P97" s="3" t="s">
        <v>3</v>
      </c>
      <c r="R97" s="1">
        <v>23</v>
      </c>
      <c r="S97" s="7" t="e">
        <f t="array" ref="S97">IF(P97="Yes",N97,NA())</f>
        <v>#N/A</v>
      </c>
      <c r="T97" t="e">
        <f t="shared" si="4"/>
        <v>#N/A</v>
      </c>
      <c r="U97" t="str">
        <f t="shared" si="5"/>
        <v xml:space="preserve"> </v>
      </c>
      <c r="Z97" s="37"/>
      <c r="AA97" s="37"/>
    </row>
    <row r="98" spans="13:27" x14ac:dyDescent="0.25">
      <c r="M98" s="1">
        <v>24</v>
      </c>
      <c r="N98" s="7">
        <f t="shared" si="2"/>
        <v>0</v>
      </c>
      <c r="O98">
        <f t="shared" si="3"/>
        <v>0</v>
      </c>
      <c r="P98" s="3" t="s">
        <v>3</v>
      </c>
      <c r="R98" s="1">
        <v>24</v>
      </c>
      <c r="S98" s="7" t="e">
        <f t="array" ref="S98">IF(P98="Yes",N98,NA())</f>
        <v>#N/A</v>
      </c>
      <c r="T98" t="e">
        <f t="shared" si="4"/>
        <v>#N/A</v>
      </c>
      <c r="U98" t="str">
        <f t="shared" si="5"/>
        <v xml:space="preserve"> </v>
      </c>
      <c r="Z98" s="37"/>
      <c r="AA98" s="37"/>
    </row>
    <row r="99" spans="13:27" x14ac:dyDescent="0.25">
      <c r="M99" s="1">
        <v>25</v>
      </c>
      <c r="N99" s="7">
        <f t="shared" si="2"/>
        <v>0</v>
      </c>
      <c r="O99">
        <f t="shared" si="3"/>
        <v>0</v>
      </c>
      <c r="P99" s="3" t="s">
        <v>3</v>
      </c>
      <c r="R99" s="1">
        <v>25</v>
      </c>
      <c r="S99" s="7" t="e">
        <f t="array" ref="S99">IF(P99="Yes",N99,NA())</f>
        <v>#N/A</v>
      </c>
      <c r="T99" t="e">
        <f t="shared" si="4"/>
        <v>#N/A</v>
      </c>
      <c r="U99" t="str">
        <f t="shared" si="5"/>
        <v xml:space="preserve"> </v>
      </c>
      <c r="Z99" s="37"/>
      <c r="AA99" s="37"/>
    </row>
    <row r="100" spans="13:27" x14ac:dyDescent="0.25">
      <c r="M100" s="1">
        <v>26</v>
      </c>
      <c r="N100" s="7">
        <f t="shared" si="2"/>
        <v>0</v>
      </c>
      <c r="O100">
        <f t="shared" si="3"/>
        <v>0</v>
      </c>
      <c r="P100" s="3" t="s">
        <v>3</v>
      </c>
      <c r="R100" s="1">
        <v>26</v>
      </c>
      <c r="S100" s="7" t="e">
        <f t="array" ref="S100">IF(P100="Yes",N100,NA())</f>
        <v>#N/A</v>
      </c>
      <c r="T100" t="e">
        <f t="shared" si="4"/>
        <v>#N/A</v>
      </c>
      <c r="U100" t="str">
        <f t="shared" si="5"/>
        <v xml:space="preserve"> </v>
      </c>
      <c r="Z100" s="37"/>
      <c r="AA100" s="37"/>
    </row>
    <row r="101" spans="13:27" x14ac:dyDescent="0.25">
      <c r="M101" s="1">
        <v>27</v>
      </c>
      <c r="N101" s="7">
        <f t="shared" si="2"/>
        <v>0</v>
      </c>
      <c r="O101">
        <f t="shared" si="3"/>
        <v>0</v>
      </c>
      <c r="P101" s="3" t="s">
        <v>3</v>
      </c>
      <c r="R101" s="1">
        <v>27</v>
      </c>
      <c r="S101" s="7" t="e">
        <f t="array" ref="S101">IF(P101="Yes",N101,NA())</f>
        <v>#N/A</v>
      </c>
      <c r="T101" t="e">
        <f t="shared" si="4"/>
        <v>#N/A</v>
      </c>
      <c r="U101" t="str">
        <f t="shared" si="5"/>
        <v xml:space="preserve"> </v>
      </c>
      <c r="Z101" s="37"/>
      <c r="AA101" s="37"/>
    </row>
    <row r="102" spans="13:27" x14ac:dyDescent="0.25">
      <c r="M102" s="1">
        <v>28</v>
      </c>
      <c r="N102" s="7">
        <f t="shared" si="2"/>
        <v>0</v>
      </c>
      <c r="O102">
        <f t="shared" si="3"/>
        <v>0</v>
      </c>
      <c r="P102" s="3" t="s">
        <v>3</v>
      </c>
      <c r="R102" s="1">
        <v>28</v>
      </c>
      <c r="S102" s="7" t="e">
        <f t="array" ref="S102">IF(P102="Yes",N102,NA())</f>
        <v>#N/A</v>
      </c>
      <c r="T102" t="e">
        <f t="shared" si="4"/>
        <v>#N/A</v>
      </c>
      <c r="U102" t="str">
        <f t="shared" si="5"/>
        <v xml:space="preserve"> </v>
      </c>
    </row>
    <row r="103" spans="13:27" x14ac:dyDescent="0.25">
      <c r="M103" s="1">
        <v>29</v>
      </c>
      <c r="N103" s="7">
        <f t="shared" si="2"/>
        <v>0</v>
      </c>
      <c r="O103">
        <f t="shared" si="3"/>
        <v>0</v>
      </c>
      <c r="P103" s="3" t="s">
        <v>3</v>
      </c>
      <c r="R103" s="1">
        <v>29</v>
      </c>
      <c r="S103" s="7" t="e">
        <f t="array" ref="S103">IF(P103="Yes",N103,NA())</f>
        <v>#N/A</v>
      </c>
      <c r="T103" t="e">
        <f t="shared" si="4"/>
        <v>#N/A</v>
      </c>
      <c r="U103" t="str">
        <f t="shared" si="5"/>
        <v xml:space="preserve"> </v>
      </c>
    </row>
    <row r="104" spans="13:27" x14ac:dyDescent="0.25">
      <c r="M104" s="1">
        <v>30</v>
      </c>
      <c r="N104" s="7">
        <f t="shared" si="2"/>
        <v>0</v>
      </c>
      <c r="O104">
        <f t="shared" si="3"/>
        <v>0</v>
      </c>
      <c r="P104" s="3" t="s">
        <v>3</v>
      </c>
      <c r="R104" s="1">
        <v>30</v>
      </c>
      <c r="S104" s="7" t="e">
        <f t="array" ref="S104">IF(P104="Yes",N104,NA())</f>
        <v>#N/A</v>
      </c>
      <c r="T104" t="e">
        <f t="shared" si="4"/>
        <v>#N/A</v>
      </c>
      <c r="U104" t="str">
        <f t="shared" si="5"/>
        <v xml:space="preserve"> </v>
      </c>
    </row>
  </sheetData>
  <sheetProtection password="91D7" sheet="1" objects="1" scenarios="1"/>
  <mergeCells count="41">
    <mergeCell ref="Y57:AA57"/>
    <mergeCell ref="Y58:AA58"/>
    <mergeCell ref="Y59:AA59"/>
    <mergeCell ref="Y60:AA60"/>
    <mergeCell ref="Y51:AA51"/>
    <mergeCell ref="Y52:AA52"/>
    <mergeCell ref="Y53:AA53"/>
    <mergeCell ref="Y54:AA54"/>
    <mergeCell ref="Y55:AA55"/>
    <mergeCell ref="Y56:AA56"/>
    <mergeCell ref="Y45:AA45"/>
    <mergeCell ref="Y46:AA46"/>
    <mergeCell ref="Y47:AA47"/>
    <mergeCell ref="Y48:AA48"/>
    <mergeCell ref="Y49:AA49"/>
    <mergeCell ref="Y50:AA50"/>
    <mergeCell ref="Y39:AA39"/>
    <mergeCell ref="Y40:AA40"/>
    <mergeCell ref="Y41:AA41"/>
    <mergeCell ref="Y42:AA42"/>
    <mergeCell ref="Y43:AA43"/>
    <mergeCell ref="Y44:AA44"/>
    <mergeCell ref="Y33:AA33"/>
    <mergeCell ref="Y34:AA34"/>
    <mergeCell ref="Y35:AA35"/>
    <mergeCell ref="Y36:AA36"/>
    <mergeCell ref="Y37:AA37"/>
    <mergeCell ref="Y38:AA38"/>
    <mergeCell ref="R29:V29"/>
    <mergeCell ref="W29:X29"/>
    <mergeCell ref="Y29:AA29"/>
    <mergeCell ref="Y30:AA30"/>
    <mergeCell ref="Y31:AA31"/>
    <mergeCell ref="Y32:AA32"/>
    <mergeCell ref="C27:E27"/>
    <mergeCell ref="F27:I27"/>
    <mergeCell ref="K27:M27"/>
    <mergeCell ref="N27:Q27"/>
    <mergeCell ref="C29:F29"/>
    <mergeCell ref="H29:L29"/>
    <mergeCell ref="M29:Q29"/>
  </mergeCells>
  <conditionalFormatting sqref="X31">
    <cfRule type="cellIs" dxfId="129" priority="12" stopIfTrue="1" operator="greaterThan">
      <formula>0.3</formula>
    </cfRule>
    <cfRule type="cellIs" dxfId="128" priority="16" stopIfTrue="1" operator="lessThan">
      <formula>0.3</formula>
    </cfRule>
  </conditionalFormatting>
  <conditionalFormatting sqref="X32">
    <cfRule type="cellIs" dxfId="127" priority="13" stopIfTrue="1" operator="greaterThan">
      <formula>0.3</formula>
    </cfRule>
    <cfRule type="cellIs" dxfId="126" priority="15" stopIfTrue="1" operator="lessThan">
      <formula>0.3</formula>
    </cfRule>
  </conditionalFormatting>
  <conditionalFormatting sqref="X33:X60">
    <cfRule type="cellIs" dxfId="125" priority="11" stopIfTrue="1" operator="greaterThan">
      <formula>0.3</formula>
    </cfRule>
    <cfRule type="cellIs" dxfId="124" priority="14" stopIfTrue="1" operator="lessThan">
      <formula>0.3</formula>
    </cfRule>
  </conditionalFormatting>
  <conditionalFormatting sqref="AA86">
    <cfRule type="cellIs" dxfId="123" priority="8" stopIfTrue="1" operator="greaterThan">
      <formula>6</formula>
    </cfRule>
    <cfRule type="cellIs" dxfId="122" priority="9" stopIfTrue="1" operator="between">
      <formula>3</formula>
      <formula>6</formula>
    </cfRule>
    <cfRule type="cellIs" dxfId="121" priority="10" stopIfTrue="1" operator="between">
      <formula>0</formula>
      <formula>2.9</formula>
    </cfRule>
  </conditionalFormatting>
  <conditionalFormatting sqref="AA87">
    <cfRule type="containsText" dxfId="120" priority="5" stopIfTrue="1" operator="containsText" text="OK">
      <formula>NOT(ISERROR(SEARCH("OK",AA87)))</formula>
    </cfRule>
    <cfRule type="containsText" dxfId="119" priority="6" stopIfTrue="1" operator="containsText" text="Bad">
      <formula>NOT(ISERROR(SEARCH("Bad",AA87)))</formula>
    </cfRule>
    <cfRule type="containsText" dxfId="118" priority="7" stopIfTrue="1" operator="containsText" text="Good">
      <formula>NOT(ISERROR(SEARCH("Good",AA87)))</formula>
    </cfRule>
  </conditionalFormatting>
  <conditionalFormatting sqref="AA75">
    <cfRule type="cellIs" dxfId="117" priority="2" stopIfTrue="1" operator="greaterThan">
      <formula>2</formula>
    </cfRule>
    <cfRule type="cellIs" dxfId="116" priority="3" stopIfTrue="1" operator="equal">
      <formula>2</formula>
    </cfRule>
    <cfRule type="cellIs" dxfId="115" priority="4" stopIfTrue="1" operator="lessThan">
      <formula>2</formula>
    </cfRule>
  </conditionalFormatting>
  <conditionalFormatting sqref="P75:P104">
    <cfRule type="cellIs" dxfId="114" priority="1" stopIfTrue="1" operator="equal">
      <formula>"yes"</formula>
    </cfRule>
  </conditionalFormatting>
  <dataValidations xWindow="975" yWindow="525" count="9">
    <dataValidation type="list" allowBlank="1" showInputMessage="1" showErrorMessage="1" sqref="V31:V60 Q31:Q60 P75:P104">
      <formula1>$D$1:$D$2</formula1>
    </dataValidation>
    <dataValidation type="list" allowBlank="1" showInputMessage="1" showErrorMessage="1" promptTitle="Include" prompt="Select Yes to include in the average moisture caluclation " sqref="L31:L60">
      <formula1>$D$1:$D$2</formula1>
    </dataValidation>
    <dataValidation type="decimal" errorStyle="warning" allowBlank="1" showInputMessage="1" showErrorMessage="1" errorTitle="Numbers Only" error="Only numbers are allowed" promptTitle="Dry weight" prompt="Enter the weight of the bowl and material after it has been fully dried_x000a_" sqref="J31:J60">
      <formula1>0.001</formula1>
      <formula2>10000</formula2>
    </dataValidation>
    <dataValidation type="decimal" errorStyle="warning" allowBlank="1" showInputMessage="1" showErrorMessage="1" errorTitle="Numbers Only" error="Only numbers are allowed" promptTitle="Sensor Unscaled value" prompt="Enter the average sensor Unscaled value" sqref="G31:G60">
      <formula1>0</formula1>
      <formula2>100</formula2>
    </dataValidation>
    <dataValidation type="decimal" errorStyle="warning" allowBlank="1" showInputMessage="1" showErrorMessage="1" errorTitle="Numbers Only" error="Only numbers are allowed" promptTitle="Bowl Weight" prompt="Enter the weight of the empty bowl" sqref="H31:H60">
      <formula1>0.001</formula1>
      <formula2>10000</formula2>
    </dataValidation>
    <dataValidation type="decimal" errorStyle="warning" allowBlank="1" showInputMessage="1" showErrorMessage="1" errorTitle="Numbers Only" error="Only numbers are allowed" promptTitle="Wet weight" prompt="Enter the weight of the wet material including the bowl weight" sqref="I31:I60">
      <formula1>0.001</formula1>
      <formula2>10000</formula2>
    </dataValidation>
    <dataValidation allowBlank="1" showInputMessage="1" showErrorMessage="1" promptTitle="Moisture" prompt="Calculated moisture%_x000a_Weight lost/Material Dry weight" sqref="K31:K60"/>
    <dataValidation allowBlank="1" showInputMessage="1" showErrorMessage="1" promptTitle="Average" prompt="average of all included moisture%" sqref="W31:W60"/>
    <dataValidation allowBlank="1" showInputMessage="1" showErrorMessage="1" promptTitle="Deviation" prompt="Maximum deviation between moisture% included in average._x000a_&lt;0.3 = Good_x000a_&gt;0.3 = Bad" sqref="X31:X60"/>
  </dataValidation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B104"/>
  <sheetViews>
    <sheetView zoomScale="70" zoomScaleNormal="70" workbookViewId="0">
      <selection activeCell="F27" sqref="F27:I27"/>
    </sheetView>
  </sheetViews>
  <sheetFormatPr defaultRowHeight="15" x14ac:dyDescent="0.25"/>
  <cols>
    <col min="4" max="4" width="13.140625" customWidth="1"/>
    <col min="5" max="5" width="11.5703125" bestFit="1" customWidth="1"/>
    <col min="7" max="7" width="12.28515625" customWidth="1"/>
    <col min="8" max="8" width="13.28515625" customWidth="1"/>
    <col min="9" max="9" width="12.28515625" customWidth="1"/>
    <col min="10" max="10" width="11.140625" customWidth="1"/>
    <col min="11" max="11" width="10.85546875" customWidth="1"/>
    <col min="13" max="13" width="13.42578125" customWidth="1"/>
    <col min="14" max="15" width="16.42578125" customWidth="1"/>
    <col min="16" max="16" width="13.140625" customWidth="1"/>
    <col min="18" max="18" width="16.7109375" customWidth="1"/>
    <col min="19" max="19" width="19" customWidth="1"/>
    <col min="20" max="20" width="16.28515625" customWidth="1"/>
    <col min="21" max="21" width="11.140625" customWidth="1"/>
    <col min="22" max="22" width="11.28515625" customWidth="1"/>
    <col min="23" max="23" width="26.28515625" customWidth="1"/>
    <col min="24" max="24" width="18.5703125" customWidth="1"/>
    <col min="25" max="25" width="19.85546875" customWidth="1"/>
    <col min="28" max="28" width="22.140625" customWidth="1"/>
  </cols>
  <sheetData>
    <row r="1" spans="4:28" x14ac:dyDescent="0.25">
      <c r="D1" s="4" t="s">
        <v>2</v>
      </c>
    </row>
    <row r="2" spans="4:28" x14ac:dyDescent="0.25">
      <c r="D2" s="4" t="s">
        <v>3</v>
      </c>
      <c r="X2" s="37"/>
      <c r="Y2" s="37"/>
      <c r="Z2" s="37"/>
      <c r="AA2" s="37"/>
      <c r="AB2" s="37"/>
    </row>
    <row r="3" spans="4:28" x14ac:dyDescent="0.25">
      <c r="X3" s="37"/>
      <c r="Y3" s="37"/>
      <c r="Z3" s="37"/>
      <c r="AA3" s="37"/>
    </row>
    <row r="24" spans="3:28" x14ac:dyDescent="0.25">
      <c r="AB24" s="22"/>
    </row>
    <row r="26" spans="3:28" ht="21" customHeight="1" x14ac:dyDescent="0.25"/>
    <row r="27" spans="3:28" ht="31.5" x14ac:dyDescent="0.5">
      <c r="C27" s="50" t="s">
        <v>30</v>
      </c>
      <c r="D27" s="50"/>
      <c r="E27" s="50"/>
      <c r="F27" s="51"/>
      <c r="G27" s="51"/>
      <c r="H27" s="51"/>
      <c r="I27" s="52"/>
      <c r="K27" s="53" t="s">
        <v>31</v>
      </c>
      <c r="L27" s="54"/>
      <c r="M27" s="55"/>
      <c r="N27" s="51"/>
      <c r="O27" s="51"/>
      <c r="P27" s="51"/>
      <c r="Q27" s="51"/>
    </row>
    <row r="29" spans="3:28" ht="21" x14ac:dyDescent="0.25">
      <c r="C29" s="44" t="s">
        <v>23</v>
      </c>
      <c r="D29" s="45"/>
      <c r="E29" s="45"/>
      <c r="F29" s="46"/>
      <c r="G29" s="29" t="s">
        <v>25</v>
      </c>
      <c r="H29" s="47" t="s">
        <v>6</v>
      </c>
      <c r="I29" s="47"/>
      <c r="J29" s="47"/>
      <c r="K29" s="47"/>
      <c r="L29" s="47"/>
      <c r="M29" s="48" t="s">
        <v>8</v>
      </c>
      <c r="N29" s="48"/>
      <c r="O29" s="48"/>
      <c r="P29" s="48"/>
      <c r="Q29" s="48"/>
      <c r="R29" s="49" t="s">
        <v>9</v>
      </c>
      <c r="S29" s="49"/>
      <c r="T29" s="49"/>
      <c r="U29" s="49"/>
      <c r="V29" s="49"/>
      <c r="W29" s="39" t="s">
        <v>26</v>
      </c>
      <c r="X29" s="40"/>
      <c r="Y29" s="41" t="s">
        <v>28</v>
      </c>
      <c r="Z29" s="42"/>
      <c r="AA29" s="42"/>
    </row>
    <row r="30" spans="3:28" ht="18.75" x14ac:dyDescent="0.3">
      <c r="C30" s="18" t="s">
        <v>13</v>
      </c>
      <c r="D30" s="18" t="s">
        <v>14</v>
      </c>
      <c r="E30" s="18" t="s">
        <v>0</v>
      </c>
      <c r="F30" s="18" t="s">
        <v>5</v>
      </c>
      <c r="G30" s="30" t="s">
        <v>15</v>
      </c>
      <c r="H30" s="31" t="s">
        <v>7</v>
      </c>
      <c r="I30" s="31" t="s">
        <v>16</v>
      </c>
      <c r="J30" s="31" t="s">
        <v>17</v>
      </c>
      <c r="K30" s="31" t="s">
        <v>11</v>
      </c>
      <c r="L30" s="31" t="s">
        <v>1</v>
      </c>
      <c r="M30" s="32" t="s">
        <v>7</v>
      </c>
      <c r="N30" s="32" t="s">
        <v>16</v>
      </c>
      <c r="O30" s="32" t="s">
        <v>17</v>
      </c>
      <c r="P30" s="32" t="s">
        <v>11</v>
      </c>
      <c r="Q30" s="32" t="s">
        <v>1</v>
      </c>
      <c r="R30" s="33" t="s">
        <v>7</v>
      </c>
      <c r="S30" s="34" t="s">
        <v>16</v>
      </c>
      <c r="T30" s="34" t="s">
        <v>17</v>
      </c>
      <c r="U30" s="35" t="s">
        <v>11</v>
      </c>
      <c r="V30" s="35" t="s">
        <v>1</v>
      </c>
      <c r="W30" s="36" t="s">
        <v>24</v>
      </c>
      <c r="X30" s="36" t="s">
        <v>10</v>
      </c>
      <c r="Y30" s="43" t="s">
        <v>27</v>
      </c>
      <c r="Z30" s="43"/>
      <c r="AA30" s="43"/>
    </row>
    <row r="31" spans="3:28" x14ac:dyDescent="0.25">
      <c r="C31" s="8"/>
      <c r="D31" s="12">
        <v>1</v>
      </c>
      <c r="E31" s="19"/>
      <c r="F31" s="20"/>
      <c r="G31" s="23"/>
      <c r="H31" s="13"/>
      <c r="I31" s="13"/>
      <c r="J31" s="13"/>
      <c r="K31" s="14" t="str">
        <f>IF(('Sensor C'!$J31-'Sensor C'!$H31)=0,"",ROUND(('Sensor C'!$I31-'Sensor C'!$J31)/('Sensor C'!$J31-'Sensor C'!$H31)*100,2))</f>
        <v/>
      </c>
      <c r="L31" s="15"/>
      <c r="M31" s="15"/>
      <c r="N31" s="15"/>
      <c r="O31" s="15"/>
      <c r="P31" s="14" t="str">
        <f>IF(('Sensor C'!$O31-'Sensor C'!$M31)=0,"",ROUND(('Sensor C'!$N31-'Sensor C'!$O31)/('Sensor C'!$O31-'Sensor C'!$M31)*100,2))</f>
        <v/>
      </c>
      <c r="Q31" s="15"/>
      <c r="R31" s="15"/>
      <c r="S31" s="15"/>
      <c r="T31" s="15"/>
      <c r="U31" s="14" t="str">
        <f>IF(('Sensor C'!$T$31:$T$60-'Sensor C'!$R$31:$R$60)=0,"",ROUND(('Sensor C'!$S$31:$S$60-'Sensor C'!$T$31:$T$60)/('Sensor C'!$T$31:$T$60-'Sensor C'!$R$31:$R$60)*100,2))</f>
        <v/>
      </c>
      <c r="V31" s="15"/>
      <c r="W31" s="10" t="str">
        <f t="shared" ref="W31:W60" si="0">IF(IF(L31="Yes",1,0)+IF(Q31="Yes",1,0)+IF(V31="Yes",1,0)=0,"",    (IF(L31="Yes",K31,0)+IF(Q31="Yes",P31,0)+IF(V31="Yes",U31,0))/(IF(L31="Yes",1,0)+IF(Q31="Yes",1,0)+IF(V31="Yes",1,0)))</f>
        <v/>
      </c>
      <c r="X31" s="14" t="str">
        <f t="shared" ref="X31:X60" si="1">IF(MAX(IF(L31="Yes",K31),IF(Q31="Yes",P31),IF(V31="Yes",U31))-MINA(IF(L31="Yes",K31,1000),IF(Q31="Yes",P31,1000),IF(V31="Yes",U31,1000))=-1000,"",MAX(IF(L31="Yes",K31),IF(Q31="Yes",P31),IF(V31="Yes",U31))-MINA(IF(L31="Yes",K31,1000),IF(Q31="Yes",P31,1000),IF(V31="Yes",U31,1000)))</f>
        <v/>
      </c>
      <c r="Y31" s="38"/>
      <c r="Z31" s="38"/>
      <c r="AA31" s="38"/>
    </row>
    <row r="32" spans="3:28" x14ac:dyDescent="0.25">
      <c r="C32" s="8"/>
      <c r="D32" s="12">
        <v>2</v>
      </c>
      <c r="E32" s="19"/>
      <c r="F32" s="20"/>
      <c r="G32" s="23"/>
      <c r="H32" s="13"/>
      <c r="I32" s="13"/>
      <c r="J32" s="13"/>
      <c r="K32" s="16" t="str">
        <f>IF(('Sensor C'!$J32-'Sensor C'!$H32)=0,"",ROUND(('Sensor C'!$I32-'Sensor C'!$J32)/('Sensor C'!$J32-'Sensor C'!$H32)*100,2))</f>
        <v/>
      </c>
      <c r="L32" s="15"/>
      <c r="M32" s="15"/>
      <c r="N32" s="15"/>
      <c r="O32" s="15"/>
      <c r="P32" s="16" t="str">
        <f>IF(('Sensor C'!$O32-'Sensor C'!$M32)=0,"",ROUND(('Sensor C'!$N32-'Sensor C'!$O32)/('Sensor C'!$O32-'Sensor C'!$M32)*100,2))</f>
        <v/>
      </c>
      <c r="Q32" s="15"/>
      <c r="R32" s="15"/>
      <c r="S32" s="15"/>
      <c r="T32" s="15"/>
      <c r="U32" s="14" t="str">
        <f>IF(('Sensor C'!$T$31:$T$60-'Sensor C'!$R$31:$R$60)=0,"",ROUND(('Sensor C'!$S$31:$S$60-'Sensor C'!$T$31:$T$60)/('Sensor C'!$T$31:$T$60-'Sensor C'!$R$31:$R$60)*100,2))</f>
        <v/>
      </c>
      <c r="V32" s="15"/>
      <c r="W32" s="11" t="str">
        <f t="shared" si="0"/>
        <v/>
      </c>
      <c r="X32" s="16" t="str">
        <f t="shared" si="1"/>
        <v/>
      </c>
      <c r="Y32" s="38"/>
      <c r="Z32" s="38"/>
      <c r="AA32" s="38"/>
    </row>
    <row r="33" spans="3:27" x14ac:dyDescent="0.25">
      <c r="C33" s="8"/>
      <c r="D33" s="12">
        <v>3</v>
      </c>
      <c r="E33" s="19"/>
      <c r="F33" s="20"/>
      <c r="G33" s="23"/>
      <c r="H33" s="13"/>
      <c r="I33" s="13"/>
      <c r="J33" s="13"/>
      <c r="K33" s="16" t="str">
        <f>IF(('Sensor C'!$J33-'Sensor C'!$H33)=0,"",ROUND(('Sensor C'!$I33-'Sensor C'!$J33)/('Sensor C'!$J33-'Sensor C'!$H33)*100,2))</f>
        <v/>
      </c>
      <c r="L33" s="15"/>
      <c r="M33" s="15"/>
      <c r="N33" s="15"/>
      <c r="O33" s="15"/>
      <c r="P33" s="16" t="str">
        <f>IF(('Sensor C'!$O33-'Sensor C'!$M33)=0,"",ROUND(('Sensor C'!$N33-'Sensor C'!$O33)/('Sensor C'!$O33-'Sensor C'!$M33)*100,2))</f>
        <v/>
      </c>
      <c r="Q33" s="15"/>
      <c r="R33" s="15"/>
      <c r="S33" s="15"/>
      <c r="T33" s="15"/>
      <c r="U33" s="14" t="str">
        <f>IF(('Sensor C'!$T$31:$T$60-'Sensor C'!$R$31:$R$60)=0,"",ROUND(('Sensor C'!$S$31:$S$60-'Sensor C'!$T$31:$T$60)/('Sensor C'!$T$31:$T$60-'Sensor C'!$R$31:$R$60)*100,2))</f>
        <v/>
      </c>
      <c r="V33" s="15"/>
      <c r="W33" s="11" t="str">
        <f t="shared" si="0"/>
        <v/>
      </c>
      <c r="X33" s="9" t="str">
        <f t="shared" si="1"/>
        <v/>
      </c>
      <c r="Y33" s="38"/>
      <c r="Z33" s="38"/>
      <c r="AA33" s="38"/>
    </row>
    <row r="34" spans="3:27" x14ac:dyDescent="0.25">
      <c r="C34" s="8"/>
      <c r="D34" s="12">
        <v>4</v>
      </c>
      <c r="E34" s="19"/>
      <c r="F34" s="8"/>
      <c r="G34" s="23"/>
      <c r="H34" s="13"/>
      <c r="I34" s="13"/>
      <c r="J34" s="13"/>
      <c r="K34" s="16" t="str">
        <f>IF(('Sensor C'!$J34-'Sensor C'!$H34)=0,"",ROUND(('Sensor C'!$I34-'Sensor C'!$J34)/('Sensor C'!$J34-'Sensor C'!$H34)*100,2))</f>
        <v/>
      </c>
      <c r="L34" s="15"/>
      <c r="M34" s="15"/>
      <c r="N34" s="15"/>
      <c r="O34" s="15"/>
      <c r="P34" s="16" t="str">
        <f>IF(('Sensor C'!$O34-'Sensor C'!$M34)=0,"",ROUND(('Sensor C'!$N34-'Sensor C'!$O34)/('Sensor C'!$O34-'Sensor C'!$M34)*100,2))</f>
        <v/>
      </c>
      <c r="Q34" s="15"/>
      <c r="R34" s="15"/>
      <c r="S34" s="15"/>
      <c r="T34" s="15"/>
      <c r="U34" s="14" t="str">
        <f>IF(('Sensor C'!$T$31:$T$60-'Sensor C'!$R$31:$R$60)=0,"",ROUND(('Sensor C'!$S$31:$S$60-'Sensor C'!$T$31:$T$60)/('Sensor C'!$T$31:$T$60-'Sensor C'!$R$31:$R$60)*100,2))</f>
        <v/>
      </c>
      <c r="V34" s="15"/>
      <c r="W34" s="11" t="str">
        <f t="shared" si="0"/>
        <v/>
      </c>
      <c r="X34" s="9" t="str">
        <f t="shared" si="1"/>
        <v/>
      </c>
      <c r="Y34" s="38"/>
      <c r="Z34" s="38"/>
      <c r="AA34" s="38"/>
    </row>
    <row r="35" spans="3:27" x14ac:dyDescent="0.25">
      <c r="C35" s="8"/>
      <c r="D35" s="12">
        <v>5</v>
      </c>
      <c r="E35" s="19"/>
      <c r="F35" s="8"/>
      <c r="G35" s="23"/>
      <c r="H35" s="13"/>
      <c r="I35" s="13"/>
      <c r="J35" s="13"/>
      <c r="K35" s="16" t="str">
        <f>IF(('Sensor C'!$J35-'Sensor C'!$H35)=0,"",ROUND(('Sensor C'!$I35-'Sensor C'!$J35)/('Sensor C'!$J35-'Sensor C'!$H35)*100,2))</f>
        <v/>
      </c>
      <c r="L35" s="15"/>
      <c r="M35" s="15"/>
      <c r="N35" s="15"/>
      <c r="O35" s="15"/>
      <c r="P35" s="16" t="str">
        <f>IF(('Sensor C'!$O35-'Sensor C'!$M35)=0,"",ROUND(('Sensor C'!$N35-'Sensor C'!$O35)/('Sensor C'!$O35-'Sensor C'!$M35)*100,2))</f>
        <v/>
      </c>
      <c r="Q35" s="15"/>
      <c r="R35" s="15"/>
      <c r="S35" s="15"/>
      <c r="T35" s="15"/>
      <c r="U35" s="14" t="str">
        <f>IF(('Sensor C'!$T$31:$T$60-'Sensor C'!$R$31:$R$60)=0,"",ROUND(('Sensor C'!$S$31:$S$60-'Sensor C'!$T$31:$T$60)/('Sensor C'!$T$31:$T$60-'Sensor C'!$R$31:$R$60)*100,2))</f>
        <v/>
      </c>
      <c r="V35" s="15"/>
      <c r="W35" s="11" t="str">
        <f t="shared" si="0"/>
        <v/>
      </c>
      <c r="X35" s="9" t="str">
        <f t="shared" si="1"/>
        <v/>
      </c>
      <c r="Y35" s="38"/>
      <c r="Z35" s="38"/>
      <c r="AA35" s="38"/>
    </row>
    <row r="36" spans="3:27" x14ac:dyDescent="0.25">
      <c r="C36" s="8"/>
      <c r="D36" s="12">
        <v>6</v>
      </c>
      <c r="E36" s="19"/>
      <c r="F36" s="8"/>
      <c r="G36" s="23"/>
      <c r="H36" s="13"/>
      <c r="I36" s="13"/>
      <c r="J36" s="13"/>
      <c r="K36" s="16" t="str">
        <f>IF(('Sensor C'!$J36-'Sensor C'!$H36)=0,"",ROUND(('Sensor C'!$I36-'Sensor C'!$J36)/('Sensor C'!$J36-'Sensor C'!$H36)*100,2))</f>
        <v/>
      </c>
      <c r="L36" s="15"/>
      <c r="M36" s="15"/>
      <c r="N36" s="15"/>
      <c r="O36" s="15"/>
      <c r="P36" s="16" t="str">
        <f>IF(('Sensor C'!$O36-'Sensor C'!$M36)=0,"",ROUND(('Sensor C'!$N36-'Sensor C'!$O36)/('Sensor C'!$O36-'Sensor C'!$M36)*100,2))</f>
        <v/>
      </c>
      <c r="Q36" s="15"/>
      <c r="R36" s="15"/>
      <c r="S36" s="15"/>
      <c r="T36" s="15"/>
      <c r="U36" s="14" t="str">
        <f>IF(('Sensor C'!$T$31:$T$60-'Sensor C'!$R$31:$R$60)=0,"",ROUND(('Sensor C'!$S$31:$S$60-'Sensor C'!$T$31:$T$60)/('Sensor C'!$T$31:$T$60-'Sensor C'!$R$31:$R$60)*100,2))</f>
        <v/>
      </c>
      <c r="V36" s="15"/>
      <c r="W36" s="11" t="str">
        <f t="shared" si="0"/>
        <v/>
      </c>
      <c r="X36" s="9" t="str">
        <f t="shared" si="1"/>
        <v/>
      </c>
      <c r="Y36" s="38"/>
      <c r="Z36" s="38"/>
      <c r="AA36" s="38"/>
    </row>
    <row r="37" spans="3:27" x14ac:dyDescent="0.25">
      <c r="C37" s="8"/>
      <c r="D37" s="12">
        <v>7</v>
      </c>
      <c r="E37" s="19"/>
      <c r="F37" s="8"/>
      <c r="G37" s="23"/>
      <c r="H37" s="13"/>
      <c r="I37" s="13"/>
      <c r="J37" s="13"/>
      <c r="K37" s="16" t="str">
        <f>IF(('Sensor C'!$J37-'Sensor C'!$H37)=0,"",ROUND(('Sensor C'!$I37-'Sensor C'!$J37)/('Sensor C'!$J37-'Sensor C'!$H37)*100,2))</f>
        <v/>
      </c>
      <c r="L37" s="15"/>
      <c r="M37" s="15"/>
      <c r="N37" s="15"/>
      <c r="O37" s="15"/>
      <c r="P37" s="16" t="str">
        <f>IF(('Sensor C'!$O37-'Sensor C'!$M37)=0,"",ROUND(('Sensor C'!$N37-'Sensor C'!$O37)/('Sensor C'!$O37-'Sensor C'!$M37)*100,2))</f>
        <v/>
      </c>
      <c r="Q37" s="15"/>
      <c r="R37" s="15"/>
      <c r="S37" s="15"/>
      <c r="T37" s="15"/>
      <c r="U37" s="14" t="str">
        <f>IF(('Sensor C'!$T$31:$T$60-'Sensor C'!$R$31:$R$60)=0,"",ROUND(('Sensor C'!$S$31:$S$60-'Sensor C'!$T$31:$T$60)/('Sensor C'!$T$31:$T$60-'Sensor C'!$R$31:$R$60)*100,2))</f>
        <v/>
      </c>
      <c r="V37" s="15"/>
      <c r="W37" s="11" t="str">
        <f t="shared" si="0"/>
        <v/>
      </c>
      <c r="X37" s="9" t="str">
        <f t="shared" si="1"/>
        <v/>
      </c>
      <c r="Y37" s="38"/>
      <c r="Z37" s="38"/>
      <c r="AA37" s="38"/>
    </row>
    <row r="38" spans="3:27" x14ac:dyDescent="0.25">
      <c r="C38" s="8"/>
      <c r="D38" s="12">
        <v>8</v>
      </c>
      <c r="E38" s="19"/>
      <c r="F38" s="8"/>
      <c r="G38" s="23"/>
      <c r="H38" s="13"/>
      <c r="I38" s="13"/>
      <c r="J38" s="13"/>
      <c r="K38" s="16" t="str">
        <f>IF(('Sensor C'!$J38-'Sensor C'!$H38)=0,"",ROUND(('Sensor C'!$I38-'Sensor C'!$J38)/('Sensor C'!$J38-'Sensor C'!$H38)*100,2))</f>
        <v/>
      </c>
      <c r="L38" s="15"/>
      <c r="M38" s="15"/>
      <c r="N38" s="15"/>
      <c r="O38" s="15"/>
      <c r="P38" s="16" t="str">
        <f>IF(('Sensor C'!$O38-'Sensor C'!$M38)=0,"",ROUND(('Sensor C'!$N38-'Sensor C'!$O38)/('Sensor C'!$O38-'Sensor C'!$M38)*100,2))</f>
        <v/>
      </c>
      <c r="Q38" s="15"/>
      <c r="R38" s="15"/>
      <c r="S38" s="15"/>
      <c r="T38" s="15"/>
      <c r="U38" s="14" t="str">
        <f>IF(('Sensor C'!$T$31:$T$60-'Sensor C'!$R$31:$R$60)=0,"",ROUND(('Sensor C'!$S$31:$S$60-'Sensor C'!$T$31:$T$60)/('Sensor C'!$T$31:$T$60-'Sensor C'!$R$31:$R$60)*100,2))</f>
        <v/>
      </c>
      <c r="V38" s="15"/>
      <c r="W38" s="11" t="str">
        <f t="shared" si="0"/>
        <v/>
      </c>
      <c r="X38" s="9" t="str">
        <f t="shared" si="1"/>
        <v/>
      </c>
      <c r="Y38" s="38"/>
      <c r="Z38" s="38"/>
      <c r="AA38" s="38"/>
    </row>
    <row r="39" spans="3:27" x14ac:dyDescent="0.25">
      <c r="C39" s="8"/>
      <c r="D39" s="12">
        <v>9</v>
      </c>
      <c r="E39" s="19"/>
      <c r="F39" s="8"/>
      <c r="G39" s="23"/>
      <c r="H39" s="13"/>
      <c r="I39" s="13"/>
      <c r="J39" s="13"/>
      <c r="K39" s="16" t="str">
        <f>IF(('Sensor C'!$J39-'Sensor C'!$H39)=0,"",ROUND(('Sensor C'!$I39-'Sensor C'!$J39)/('Sensor C'!$J39-'Sensor C'!$H39)*100,2))</f>
        <v/>
      </c>
      <c r="L39" s="15"/>
      <c r="M39" s="15"/>
      <c r="N39" s="15"/>
      <c r="O39" s="15"/>
      <c r="P39" s="16" t="str">
        <f>IF(('Sensor C'!$O39-'Sensor C'!$M39)=0,"",ROUND(('Sensor C'!$N39-'Sensor C'!$O39)/('Sensor C'!$O39-'Sensor C'!$M39)*100,2))</f>
        <v/>
      </c>
      <c r="Q39" s="15"/>
      <c r="R39" s="15"/>
      <c r="S39" s="15"/>
      <c r="T39" s="15"/>
      <c r="U39" s="14" t="str">
        <f>IF(('Sensor C'!$T$31:$T$60-'Sensor C'!$R$31:$R$60)=0,"",ROUND(('Sensor C'!$S$31:$S$60-'Sensor C'!$T$31:$T$60)/('Sensor C'!$T$31:$T$60-'Sensor C'!$R$31:$R$60)*100,2))</f>
        <v/>
      </c>
      <c r="V39" s="15"/>
      <c r="W39" s="11" t="str">
        <f t="shared" si="0"/>
        <v/>
      </c>
      <c r="X39" s="9" t="str">
        <f t="shared" si="1"/>
        <v/>
      </c>
      <c r="Y39" s="38"/>
      <c r="Z39" s="38"/>
      <c r="AA39" s="38"/>
    </row>
    <row r="40" spans="3:27" x14ac:dyDescent="0.25">
      <c r="C40" s="8"/>
      <c r="D40" s="12">
        <v>10</v>
      </c>
      <c r="E40" s="19"/>
      <c r="F40" s="8"/>
      <c r="G40" s="23"/>
      <c r="H40" s="13"/>
      <c r="I40" s="13"/>
      <c r="J40" s="13"/>
      <c r="K40" s="16" t="str">
        <f>IF(('Sensor C'!$J40-'Sensor C'!$H40)=0,"",ROUND(('Sensor C'!$I40-'Sensor C'!$J40)/('Sensor C'!$J40-'Sensor C'!$H40)*100,2))</f>
        <v/>
      </c>
      <c r="L40" s="15"/>
      <c r="M40" s="15"/>
      <c r="N40" s="15"/>
      <c r="O40" s="15"/>
      <c r="P40" s="16" t="str">
        <f>IF(('Sensor C'!$O40-'Sensor C'!$M40)=0,"",ROUND(('Sensor C'!$N40-'Sensor C'!$O40)/('Sensor C'!$O40-'Sensor C'!$M40)*100,2))</f>
        <v/>
      </c>
      <c r="Q40" s="15"/>
      <c r="R40" s="15"/>
      <c r="S40" s="15"/>
      <c r="T40" s="15"/>
      <c r="U40" s="14" t="str">
        <f>IF(('Sensor C'!$T$31:$T$60-'Sensor C'!$R$31:$R$60)=0,"",ROUND(('Sensor C'!$S$31:$S$60-'Sensor C'!$T$31:$T$60)/('Sensor C'!$T$31:$T$60-'Sensor C'!$R$31:$R$60)*100,2))</f>
        <v/>
      </c>
      <c r="V40" s="15"/>
      <c r="W40" s="11" t="str">
        <f t="shared" si="0"/>
        <v/>
      </c>
      <c r="X40" s="9" t="str">
        <f t="shared" si="1"/>
        <v/>
      </c>
      <c r="Y40" s="38"/>
      <c r="Z40" s="38"/>
      <c r="AA40" s="38"/>
    </row>
    <row r="41" spans="3:27" x14ac:dyDescent="0.25">
      <c r="C41" s="8"/>
      <c r="D41" s="12">
        <v>11</v>
      </c>
      <c r="E41" s="19"/>
      <c r="F41" s="8"/>
      <c r="G41" s="23"/>
      <c r="H41" s="13"/>
      <c r="I41" s="13"/>
      <c r="J41" s="13"/>
      <c r="K41" s="16" t="str">
        <f>IF(('Sensor C'!$J41-'Sensor C'!$H41)=0,"",ROUND(('Sensor C'!$I41-'Sensor C'!$J41)/('Sensor C'!$J41-'Sensor C'!$H41)*100,2))</f>
        <v/>
      </c>
      <c r="L41" s="15"/>
      <c r="M41" s="15"/>
      <c r="N41" s="15"/>
      <c r="O41" s="15"/>
      <c r="P41" s="16" t="str">
        <f>IF(('Sensor C'!$O41-'Sensor C'!$M41)=0,"",ROUND(('Sensor C'!$N41-'Sensor C'!$O41)/('Sensor C'!$O41-'Sensor C'!$M41)*100,2))</f>
        <v/>
      </c>
      <c r="Q41" s="15"/>
      <c r="R41" s="15"/>
      <c r="S41" s="15"/>
      <c r="T41" s="15"/>
      <c r="U41" s="14" t="str">
        <f>IF(('Sensor C'!$T$31:$T$60-'Sensor C'!$R$31:$R$60)=0,"",ROUND(('Sensor C'!$S$31:$S$60-'Sensor C'!$T$31:$T$60)/('Sensor C'!$T$31:$T$60-'Sensor C'!$R$31:$R$60)*100,2))</f>
        <v/>
      </c>
      <c r="V41" s="15"/>
      <c r="W41" s="11" t="str">
        <f t="shared" si="0"/>
        <v/>
      </c>
      <c r="X41" s="9" t="str">
        <f t="shared" si="1"/>
        <v/>
      </c>
      <c r="Y41" s="38"/>
      <c r="Z41" s="38"/>
      <c r="AA41" s="38"/>
    </row>
    <row r="42" spans="3:27" x14ac:dyDescent="0.25">
      <c r="C42" s="8"/>
      <c r="D42" s="12">
        <v>12</v>
      </c>
      <c r="E42" s="19"/>
      <c r="F42" s="8"/>
      <c r="G42" s="23"/>
      <c r="H42" s="13"/>
      <c r="I42" s="13"/>
      <c r="J42" s="13"/>
      <c r="K42" s="16" t="str">
        <f>IF(('Sensor C'!$J42-'Sensor C'!$H42)=0,"",ROUND(('Sensor C'!$I42-'Sensor C'!$J42)/('Sensor C'!$J42-'Sensor C'!$H42)*100,2))</f>
        <v/>
      </c>
      <c r="L42" s="15"/>
      <c r="M42" s="15"/>
      <c r="N42" s="15"/>
      <c r="O42" s="15"/>
      <c r="P42" s="16" t="str">
        <f>IF(('Sensor C'!$O42-'Sensor C'!$M42)=0,"",ROUND(('Sensor C'!$N42-'Sensor C'!$O42)/('Sensor C'!$O42-'Sensor C'!$M42)*100,2))</f>
        <v/>
      </c>
      <c r="Q42" s="15"/>
      <c r="R42" s="15"/>
      <c r="S42" s="15"/>
      <c r="T42" s="15"/>
      <c r="U42" s="14" t="str">
        <f>IF(('Sensor C'!$T$31:$T$60-'Sensor C'!$R$31:$R$60)=0,"",ROUND(('Sensor C'!$S$31:$S$60-'Sensor C'!$T$31:$T$60)/('Sensor C'!$T$31:$T$60-'Sensor C'!$R$31:$R$60)*100,2))</f>
        <v/>
      </c>
      <c r="V42" s="15"/>
      <c r="W42" s="11" t="str">
        <f t="shared" si="0"/>
        <v/>
      </c>
      <c r="X42" s="9" t="str">
        <f t="shared" si="1"/>
        <v/>
      </c>
      <c r="Y42" s="38"/>
      <c r="Z42" s="38"/>
      <c r="AA42" s="38"/>
    </row>
    <row r="43" spans="3:27" x14ac:dyDescent="0.25">
      <c r="C43" s="8"/>
      <c r="D43" s="12">
        <v>13</v>
      </c>
      <c r="E43" s="19"/>
      <c r="F43" s="8"/>
      <c r="G43" s="23"/>
      <c r="H43" s="13"/>
      <c r="I43" s="13"/>
      <c r="J43" s="13"/>
      <c r="K43" s="16" t="str">
        <f>IF(('Sensor C'!$J43-'Sensor C'!$H43)=0,"",ROUND(('Sensor C'!$I43-'Sensor C'!$J43)/('Sensor C'!$J43-'Sensor C'!$H43)*100,2))</f>
        <v/>
      </c>
      <c r="L43" s="15"/>
      <c r="M43" s="15"/>
      <c r="N43" s="15"/>
      <c r="O43" s="15"/>
      <c r="P43" s="16" t="str">
        <f>IF(('Sensor C'!$O43-'Sensor C'!$M43)=0,"",ROUND(('Sensor C'!$N43-'Sensor C'!$O43)/('Sensor C'!$O43-'Sensor C'!$M43)*100,2))</f>
        <v/>
      </c>
      <c r="Q43" s="15"/>
      <c r="R43" s="15"/>
      <c r="S43" s="15"/>
      <c r="T43" s="15"/>
      <c r="U43" s="14" t="str">
        <f>IF(('Sensor C'!$T$31:$T$60-'Sensor C'!$R$31:$R$60)=0,"",ROUND(('Sensor C'!$S$31:$S$60-'Sensor C'!$T$31:$T$60)/('Sensor C'!$T$31:$T$60-'Sensor C'!$R$31:$R$60)*100,2))</f>
        <v/>
      </c>
      <c r="V43" s="15"/>
      <c r="W43" s="11" t="str">
        <f t="shared" si="0"/>
        <v/>
      </c>
      <c r="X43" s="9" t="str">
        <f t="shared" si="1"/>
        <v/>
      </c>
      <c r="Y43" s="38"/>
      <c r="Z43" s="38"/>
      <c r="AA43" s="38"/>
    </row>
    <row r="44" spans="3:27" x14ac:dyDescent="0.25">
      <c r="C44" s="8"/>
      <c r="D44" s="12">
        <v>14</v>
      </c>
      <c r="E44" s="19"/>
      <c r="F44" s="8"/>
      <c r="G44" s="23"/>
      <c r="H44" s="13"/>
      <c r="I44" s="13"/>
      <c r="J44" s="13"/>
      <c r="K44" s="16" t="str">
        <f>IF(('Sensor C'!$J44-'Sensor C'!$H44)=0,"",ROUND(('Sensor C'!$I44-'Sensor C'!$J44)/('Sensor C'!$J44-'Sensor C'!$H44)*100,2))</f>
        <v/>
      </c>
      <c r="L44" s="15"/>
      <c r="M44" s="15"/>
      <c r="N44" s="15"/>
      <c r="O44" s="15"/>
      <c r="P44" s="16" t="str">
        <f>IF(('Sensor C'!$O44-'Sensor C'!$M44)=0,"",ROUND(('Sensor C'!$N44-'Sensor C'!$O44)/('Sensor C'!$O44-'Sensor C'!$M44)*100,2))</f>
        <v/>
      </c>
      <c r="Q44" s="15"/>
      <c r="R44" s="15"/>
      <c r="S44" s="15"/>
      <c r="T44" s="15"/>
      <c r="U44" s="14" t="str">
        <f>IF(('Sensor C'!$T$31:$T$60-'Sensor C'!$R$31:$R$60)=0,"",ROUND(('Sensor C'!$S$31:$S$60-'Sensor C'!$T$31:$T$60)/('Sensor C'!$T$31:$T$60-'Sensor C'!$R$31:$R$60)*100,2))</f>
        <v/>
      </c>
      <c r="V44" s="15"/>
      <c r="W44" s="11" t="str">
        <f t="shared" si="0"/>
        <v/>
      </c>
      <c r="X44" s="9" t="str">
        <f t="shared" si="1"/>
        <v/>
      </c>
      <c r="Y44" s="38"/>
      <c r="Z44" s="38"/>
      <c r="AA44" s="38"/>
    </row>
    <row r="45" spans="3:27" x14ac:dyDescent="0.25">
      <c r="C45" s="8"/>
      <c r="D45" s="12">
        <v>15</v>
      </c>
      <c r="E45" s="19"/>
      <c r="F45" s="8"/>
      <c r="G45" s="23"/>
      <c r="H45" s="13"/>
      <c r="I45" s="13"/>
      <c r="J45" s="13"/>
      <c r="K45" s="16" t="str">
        <f>IF(('Sensor C'!$J45-'Sensor C'!$H45)=0,"",ROUND(('Sensor C'!$I45-'Sensor C'!$J45)/('Sensor C'!$J45-'Sensor C'!$H45)*100,2))</f>
        <v/>
      </c>
      <c r="L45" s="15"/>
      <c r="M45" s="15"/>
      <c r="N45" s="15"/>
      <c r="O45" s="15"/>
      <c r="P45" s="16" t="str">
        <f>IF(('Sensor C'!$O45-'Sensor C'!$M45)=0,"",ROUND(('Sensor C'!$N45-'Sensor C'!$O45)/('Sensor C'!$O45-'Sensor C'!$M45)*100,2))</f>
        <v/>
      </c>
      <c r="Q45" s="15"/>
      <c r="R45" s="15"/>
      <c r="S45" s="15"/>
      <c r="T45" s="15"/>
      <c r="U45" s="14" t="str">
        <f>IF(('Sensor C'!$T$31:$T$60-'Sensor C'!$R$31:$R$60)=0,"",ROUND(('Sensor C'!$S$31:$S$60-'Sensor C'!$T$31:$T$60)/('Sensor C'!$T$31:$T$60-'Sensor C'!$R$31:$R$60)*100,2))</f>
        <v/>
      </c>
      <c r="V45" s="15"/>
      <c r="W45" s="11" t="str">
        <f t="shared" si="0"/>
        <v/>
      </c>
      <c r="X45" s="9" t="str">
        <f t="shared" si="1"/>
        <v/>
      </c>
      <c r="Y45" s="38"/>
      <c r="Z45" s="38"/>
      <c r="AA45" s="38"/>
    </row>
    <row r="46" spans="3:27" x14ac:dyDescent="0.25">
      <c r="C46" s="8"/>
      <c r="D46" s="12">
        <v>16</v>
      </c>
      <c r="E46" s="19"/>
      <c r="F46" s="8"/>
      <c r="G46" s="23"/>
      <c r="H46" s="13"/>
      <c r="I46" s="13"/>
      <c r="J46" s="13"/>
      <c r="K46" s="16" t="str">
        <f>IF(('Sensor C'!$J46-'Sensor C'!$H46)=0,"",ROUND(('Sensor C'!$I46-'Sensor C'!$J46)/('Sensor C'!$J46-'Sensor C'!$H46)*100,2))</f>
        <v/>
      </c>
      <c r="L46" s="15"/>
      <c r="M46" s="15"/>
      <c r="N46" s="15"/>
      <c r="O46" s="15"/>
      <c r="P46" s="16" t="str">
        <f>IF(('Sensor C'!$O46-'Sensor C'!$M46)=0,"",ROUND(('Sensor C'!$N46-'Sensor C'!$O46)/('Sensor C'!$O46-'Sensor C'!$M46)*100,2))</f>
        <v/>
      </c>
      <c r="Q46" s="15"/>
      <c r="R46" s="15"/>
      <c r="S46" s="15"/>
      <c r="T46" s="15"/>
      <c r="U46" s="14" t="str">
        <f>IF(('Sensor C'!$T$31:$T$60-'Sensor C'!$R$31:$R$60)=0,"",ROUND(('Sensor C'!$S$31:$S$60-'Sensor C'!$T$31:$T$60)/('Sensor C'!$T$31:$T$60-'Sensor C'!$R$31:$R$60)*100,2))</f>
        <v/>
      </c>
      <c r="V46" s="15"/>
      <c r="W46" s="11" t="str">
        <f t="shared" si="0"/>
        <v/>
      </c>
      <c r="X46" s="9" t="str">
        <f t="shared" si="1"/>
        <v/>
      </c>
      <c r="Y46" s="38"/>
      <c r="Z46" s="38"/>
      <c r="AA46" s="38"/>
    </row>
    <row r="47" spans="3:27" x14ac:dyDescent="0.25">
      <c r="C47" s="8"/>
      <c r="D47" s="12">
        <v>17</v>
      </c>
      <c r="E47" s="19"/>
      <c r="F47" s="8"/>
      <c r="G47" s="23"/>
      <c r="H47" s="13"/>
      <c r="I47" s="13"/>
      <c r="J47" s="13"/>
      <c r="K47" s="16" t="str">
        <f>IF(('Sensor C'!$J47-'Sensor C'!$H47)=0,"",ROUND(('Sensor C'!$I47-'Sensor C'!$J47)/('Sensor C'!$J47-'Sensor C'!$H47)*100,2))</f>
        <v/>
      </c>
      <c r="L47" s="15"/>
      <c r="M47" s="15"/>
      <c r="N47" s="15"/>
      <c r="O47" s="15"/>
      <c r="P47" s="16" t="str">
        <f>IF(('Sensor C'!$O47-'Sensor C'!$M47)=0,"",ROUND(('Sensor C'!$N47-'Sensor C'!$O47)/('Sensor C'!$O47-'Sensor C'!$M47)*100,2))</f>
        <v/>
      </c>
      <c r="Q47" s="15"/>
      <c r="R47" s="15"/>
      <c r="S47" s="15"/>
      <c r="T47" s="15"/>
      <c r="U47" s="14" t="str">
        <f>IF(('Sensor C'!$T$31:$T$60-'Sensor C'!$R$31:$R$60)=0,"",ROUND(('Sensor C'!$S$31:$S$60-'Sensor C'!$T$31:$T$60)/('Sensor C'!$T$31:$T$60-'Sensor C'!$R$31:$R$60)*100,2))</f>
        <v/>
      </c>
      <c r="V47" s="15"/>
      <c r="W47" s="11" t="str">
        <f t="shared" si="0"/>
        <v/>
      </c>
      <c r="X47" s="9" t="str">
        <f t="shared" si="1"/>
        <v/>
      </c>
      <c r="Y47" s="38"/>
      <c r="Z47" s="38"/>
      <c r="AA47" s="38"/>
    </row>
    <row r="48" spans="3:27" x14ac:dyDescent="0.25">
      <c r="C48" s="8"/>
      <c r="D48" s="12">
        <v>18</v>
      </c>
      <c r="E48" s="19"/>
      <c r="F48" s="8"/>
      <c r="G48" s="23"/>
      <c r="H48" s="13"/>
      <c r="I48" s="13"/>
      <c r="J48" s="13"/>
      <c r="K48" s="16" t="str">
        <f>IF(('Sensor C'!$J48-'Sensor C'!$H48)=0,"",ROUND(('Sensor C'!$I48-'Sensor C'!$J48)/('Sensor C'!$J48-'Sensor C'!$H48)*100,2))</f>
        <v/>
      </c>
      <c r="L48" s="15"/>
      <c r="M48" s="15"/>
      <c r="N48" s="15"/>
      <c r="O48" s="15"/>
      <c r="P48" s="16" t="str">
        <f>IF(('Sensor C'!$O48-'Sensor C'!$M48)=0,"",ROUND(('Sensor C'!$N48-'Sensor C'!$O48)/('Sensor C'!$O48-'Sensor C'!$M48)*100,2))</f>
        <v/>
      </c>
      <c r="Q48" s="15"/>
      <c r="R48" s="15"/>
      <c r="S48" s="15"/>
      <c r="T48" s="15"/>
      <c r="U48" s="14" t="str">
        <f>IF(('Sensor C'!$T$31:$T$60-'Sensor C'!$R$31:$R$60)=0,"",ROUND(('Sensor C'!$S$31:$S$60-'Sensor C'!$T$31:$T$60)/('Sensor C'!$T$31:$T$60-'Sensor C'!$R$31:$R$60)*100,2))</f>
        <v/>
      </c>
      <c r="V48" s="15"/>
      <c r="W48" s="11" t="str">
        <f t="shared" si="0"/>
        <v/>
      </c>
      <c r="X48" s="9" t="str">
        <f t="shared" si="1"/>
        <v/>
      </c>
      <c r="Y48" s="38"/>
      <c r="Z48" s="38"/>
      <c r="AA48" s="38"/>
    </row>
    <row r="49" spans="3:27" x14ac:dyDescent="0.25">
      <c r="C49" s="8"/>
      <c r="D49" s="12">
        <v>19</v>
      </c>
      <c r="E49" s="19"/>
      <c r="F49" s="8"/>
      <c r="G49" s="23"/>
      <c r="H49" s="13"/>
      <c r="I49" s="13"/>
      <c r="J49" s="13"/>
      <c r="K49" s="16" t="str">
        <f>IF(('Sensor C'!$J49-'Sensor C'!$H49)=0,"",ROUND(('Sensor C'!$I49-'Sensor C'!$J49)/('Sensor C'!$J49-'Sensor C'!$H49)*100,2))</f>
        <v/>
      </c>
      <c r="L49" s="15"/>
      <c r="M49" s="15"/>
      <c r="N49" s="15"/>
      <c r="O49" s="15"/>
      <c r="P49" s="16" t="str">
        <f>IF(('Sensor C'!$O49-'Sensor C'!$M49)=0,"",ROUND(('Sensor C'!$N49-'Sensor C'!$O49)/('Sensor C'!$O49-'Sensor C'!$M49)*100,2))</f>
        <v/>
      </c>
      <c r="Q49" s="15"/>
      <c r="R49" s="15"/>
      <c r="S49" s="15"/>
      <c r="T49" s="15"/>
      <c r="U49" s="14" t="str">
        <f>IF(('Sensor C'!$T$31:$T$60-'Sensor C'!$R$31:$R$60)=0,"",ROUND(('Sensor C'!$S$31:$S$60-'Sensor C'!$T$31:$T$60)/('Sensor C'!$T$31:$T$60-'Sensor C'!$R$31:$R$60)*100,2))</f>
        <v/>
      </c>
      <c r="V49" s="15"/>
      <c r="W49" s="11" t="str">
        <f t="shared" si="0"/>
        <v/>
      </c>
      <c r="X49" s="9" t="str">
        <f t="shared" si="1"/>
        <v/>
      </c>
      <c r="Y49" s="38"/>
      <c r="Z49" s="38"/>
      <c r="AA49" s="38"/>
    </row>
    <row r="50" spans="3:27" x14ac:dyDescent="0.25">
      <c r="C50" s="8"/>
      <c r="D50" s="12">
        <v>20</v>
      </c>
      <c r="E50" s="19"/>
      <c r="F50" s="8"/>
      <c r="G50" s="23"/>
      <c r="H50" s="13"/>
      <c r="I50" s="13"/>
      <c r="J50" s="13"/>
      <c r="K50" s="16" t="str">
        <f>IF(('Sensor C'!$J50-'Sensor C'!$H50)=0,"",ROUND(('Sensor C'!$I50-'Sensor C'!$J50)/('Sensor C'!$J50-'Sensor C'!$H50)*100,2))</f>
        <v/>
      </c>
      <c r="L50" s="15"/>
      <c r="M50" s="15"/>
      <c r="N50" s="15"/>
      <c r="O50" s="15"/>
      <c r="P50" s="16" t="str">
        <f>IF(('Sensor C'!$O50-'Sensor C'!$M50)=0,"",ROUND(('Sensor C'!$N50-'Sensor C'!$O50)/('Sensor C'!$O50-'Sensor C'!$M50)*100,2))</f>
        <v/>
      </c>
      <c r="Q50" s="15"/>
      <c r="R50" s="15"/>
      <c r="S50" s="15"/>
      <c r="T50" s="15"/>
      <c r="U50" s="14" t="str">
        <f>IF(('Sensor C'!$T$31:$T$60-'Sensor C'!$R$31:$R$60)=0,"",ROUND(('Sensor C'!$S$31:$S$60-'Sensor C'!$T$31:$T$60)/('Sensor C'!$T$31:$T$60-'Sensor C'!$R$31:$R$60)*100,2))</f>
        <v/>
      </c>
      <c r="V50" s="15"/>
      <c r="W50" s="11" t="str">
        <f t="shared" si="0"/>
        <v/>
      </c>
      <c r="X50" s="9" t="str">
        <f t="shared" si="1"/>
        <v/>
      </c>
      <c r="Y50" s="38"/>
      <c r="Z50" s="38"/>
      <c r="AA50" s="38"/>
    </row>
    <row r="51" spans="3:27" x14ac:dyDescent="0.25">
      <c r="C51" s="8"/>
      <c r="D51" s="12">
        <v>21</v>
      </c>
      <c r="E51" s="19"/>
      <c r="F51" s="8"/>
      <c r="G51" s="23"/>
      <c r="H51" s="13"/>
      <c r="I51" s="13"/>
      <c r="J51" s="13"/>
      <c r="K51" s="16" t="str">
        <f>IF(('Sensor C'!$J51-'Sensor C'!$H51)=0,"",ROUND(('Sensor C'!$I51-'Sensor C'!$J51)/('Sensor C'!$J51-'Sensor C'!$H51)*100,2))</f>
        <v/>
      </c>
      <c r="L51" s="15"/>
      <c r="M51" s="15"/>
      <c r="N51" s="15"/>
      <c r="O51" s="15"/>
      <c r="P51" s="16" t="str">
        <f>IF(('Sensor C'!$O51-'Sensor C'!$M51)=0,"",ROUND(('Sensor C'!$N51-'Sensor C'!$O51)/('Sensor C'!$O51-'Sensor C'!$M51)*100,2))</f>
        <v/>
      </c>
      <c r="Q51" s="15"/>
      <c r="R51" s="15"/>
      <c r="S51" s="15"/>
      <c r="T51" s="15"/>
      <c r="U51" s="14" t="str">
        <f>IF(('Sensor C'!$T$31:$T$60-'Sensor C'!$R$31:$R$60)=0,"",ROUND(('Sensor C'!$S$31:$S$60-'Sensor C'!$T$31:$T$60)/('Sensor C'!$T$31:$T$60-'Sensor C'!$R$31:$R$60)*100,2))</f>
        <v/>
      </c>
      <c r="V51" s="15"/>
      <c r="W51" s="11" t="str">
        <f t="shared" si="0"/>
        <v/>
      </c>
      <c r="X51" s="9" t="str">
        <f t="shared" si="1"/>
        <v/>
      </c>
      <c r="Y51" s="38"/>
      <c r="Z51" s="38"/>
      <c r="AA51" s="38"/>
    </row>
    <row r="52" spans="3:27" x14ac:dyDescent="0.25">
      <c r="C52" s="8"/>
      <c r="D52" s="12">
        <v>22</v>
      </c>
      <c r="E52" s="19"/>
      <c r="F52" s="8"/>
      <c r="G52" s="23"/>
      <c r="H52" s="13"/>
      <c r="I52" s="13"/>
      <c r="J52" s="13"/>
      <c r="K52" s="16" t="str">
        <f>IF(('Sensor C'!$J52-'Sensor C'!$H52)=0,"",ROUND(('Sensor C'!$I52-'Sensor C'!$J52)/('Sensor C'!$J52-'Sensor C'!$H52)*100,2))</f>
        <v/>
      </c>
      <c r="L52" s="15"/>
      <c r="M52" s="15"/>
      <c r="N52" s="15"/>
      <c r="O52" s="15"/>
      <c r="P52" s="16" t="str">
        <f>IF(('Sensor C'!$O52-'Sensor C'!$M52)=0,"",ROUND(('Sensor C'!$N52-'Sensor C'!$O52)/('Sensor C'!$O52-'Sensor C'!$M52)*100,2))</f>
        <v/>
      </c>
      <c r="Q52" s="15"/>
      <c r="R52" s="15"/>
      <c r="S52" s="15"/>
      <c r="T52" s="15"/>
      <c r="U52" s="14" t="str">
        <f>IF(('Sensor C'!$T$31:$T$60-'Sensor C'!$R$31:$R$60)=0,"",ROUND(('Sensor C'!$S$31:$S$60-'Sensor C'!$T$31:$T$60)/('Sensor C'!$T$31:$T$60-'Sensor C'!$R$31:$R$60)*100,2))</f>
        <v/>
      </c>
      <c r="V52" s="15"/>
      <c r="W52" s="11" t="str">
        <f t="shared" si="0"/>
        <v/>
      </c>
      <c r="X52" s="9" t="str">
        <f t="shared" si="1"/>
        <v/>
      </c>
      <c r="Y52" s="38"/>
      <c r="Z52" s="38"/>
      <c r="AA52" s="38"/>
    </row>
    <row r="53" spans="3:27" x14ac:dyDescent="0.25">
      <c r="C53" s="8"/>
      <c r="D53" s="12">
        <v>23</v>
      </c>
      <c r="E53" s="19"/>
      <c r="F53" s="8"/>
      <c r="G53" s="23"/>
      <c r="H53" s="13"/>
      <c r="I53" s="13"/>
      <c r="J53" s="13"/>
      <c r="K53" s="16" t="str">
        <f>IF(('Sensor C'!$J53-'Sensor C'!$H53)=0,"",ROUND(('Sensor C'!$I53-'Sensor C'!$J53)/('Sensor C'!$J53-'Sensor C'!$H53)*100,2))</f>
        <v/>
      </c>
      <c r="L53" s="15"/>
      <c r="M53" s="15"/>
      <c r="N53" s="15"/>
      <c r="O53" s="15"/>
      <c r="P53" s="16" t="str">
        <f>IF(('Sensor C'!$O53-'Sensor C'!$M53)=0,"",ROUND(('Sensor C'!$N53-'Sensor C'!$O53)/('Sensor C'!$O53-'Sensor C'!$M53)*100,2))</f>
        <v/>
      </c>
      <c r="Q53" s="15"/>
      <c r="R53" s="15"/>
      <c r="S53" s="15"/>
      <c r="T53" s="15"/>
      <c r="U53" s="14" t="str">
        <f>IF(('Sensor C'!$T$31:$T$60-'Sensor C'!$R$31:$R$60)=0,"",ROUND(('Sensor C'!$S$31:$S$60-'Sensor C'!$T$31:$T$60)/('Sensor C'!$T$31:$T$60-'Sensor C'!$R$31:$R$60)*100,2))</f>
        <v/>
      </c>
      <c r="V53" s="15"/>
      <c r="W53" s="11" t="str">
        <f t="shared" si="0"/>
        <v/>
      </c>
      <c r="X53" s="9" t="str">
        <f t="shared" si="1"/>
        <v/>
      </c>
      <c r="Y53" s="38"/>
      <c r="Z53" s="38"/>
      <c r="AA53" s="38"/>
    </row>
    <row r="54" spans="3:27" x14ac:dyDescent="0.25">
      <c r="C54" s="8"/>
      <c r="D54" s="12">
        <v>24</v>
      </c>
      <c r="E54" s="19"/>
      <c r="F54" s="8"/>
      <c r="G54" s="23"/>
      <c r="H54" s="13"/>
      <c r="I54" s="13"/>
      <c r="J54" s="13"/>
      <c r="K54" s="16" t="str">
        <f>IF(('Sensor C'!$J54-'Sensor C'!$H54)=0,"",ROUND(('Sensor C'!$I54-'Sensor C'!$J54)/('Sensor C'!$J54-'Sensor C'!$H54)*100,2))</f>
        <v/>
      </c>
      <c r="L54" s="15"/>
      <c r="M54" s="15"/>
      <c r="N54" s="15"/>
      <c r="O54" s="15"/>
      <c r="P54" s="16" t="str">
        <f>IF(('Sensor C'!$O54-'Sensor C'!$M54)=0,"",ROUND(('Sensor C'!$N54-'Sensor C'!$O54)/('Sensor C'!$O54-'Sensor C'!$M54)*100,2))</f>
        <v/>
      </c>
      <c r="Q54" s="15"/>
      <c r="R54" s="15"/>
      <c r="S54" s="15"/>
      <c r="T54" s="15"/>
      <c r="U54" s="14" t="str">
        <f>IF(('Sensor C'!$T$31:$T$60-'Sensor C'!$R$31:$R$60)=0,"",ROUND(('Sensor C'!$S$31:$S$60-'Sensor C'!$T$31:$T$60)/('Sensor C'!$T$31:$T$60-'Sensor C'!$R$31:$R$60)*100,2))</f>
        <v/>
      </c>
      <c r="V54" s="15"/>
      <c r="W54" s="11" t="str">
        <f t="shared" si="0"/>
        <v/>
      </c>
      <c r="X54" s="9" t="str">
        <f t="shared" si="1"/>
        <v/>
      </c>
      <c r="Y54" s="38"/>
      <c r="Z54" s="38"/>
      <c r="AA54" s="38"/>
    </row>
    <row r="55" spans="3:27" x14ac:dyDescent="0.25">
      <c r="C55" s="8"/>
      <c r="D55" s="12">
        <v>25</v>
      </c>
      <c r="E55" s="19"/>
      <c r="F55" s="8"/>
      <c r="G55" s="23"/>
      <c r="H55" s="13"/>
      <c r="I55" s="13"/>
      <c r="J55" s="13"/>
      <c r="K55" s="16" t="str">
        <f>IF(('Sensor C'!$J55-'Sensor C'!$H55)=0,"",ROUND(('Sensor C'!$I55-'Sensor C'!$J55)/('Sensor C'!$J55-'Sensor C'!$H55)*100,2))</f>
        <v/>
      </c>
      <c r="L55" s="15"/>
      <c r="M55" s="15"/>
      <c r="N55" s="15"/>
      <c r="O55" s="15"/>
      <c r="P55" s="16" t="str">
        <f>IF(('Sensor C'!$O55-'Sensor C'!$M55)=0,"",ROUND(('Sensor C'!$N55-'Sensor C'!$O55)/('Sensor C'!$O55-'Sensor C'!$M55)*100,2))</f>
        <v/>
      </c>
      <c r="Q55" s="15"/>
      <c r="R55" s="15"/>
      <c r="S55" s="15"/>
      <c r="T55" s="15"/>
      <c r="U55" s="14" t="str">
        <f>IF(('Sensor C'!$T$31:$T$60-'Sensor C'!$R$31:$R$60)=0,"",ROUND(('Sensor C'!$S$31:$S$60-'Sensor C'!$T$31:$T$60)/('Sensor C'!$T$31:$T$60-'Sensor C'!$R$31:$R$60)*100,2))</f>
        <v/>
      </c>
      <c r="V55" s="15"/>
      <c r="W55" s="11" t="str">
        <f t="shared" si="0"/>
        <v/>
      </c>
      <c r="X55" s="9" t="str">
        <f t="shared" si="1"/>
        <v/>
      </c>
      <c r="Y55" s="38"/>
      <c r="Z55" s="38"/>
      <c r="AA55" s="38"/>
    </row>
    <row r="56" spans="3:27" x14ac:dyDescent="0.25">
      <c r="C56" s="8"/>
      <c r="D56" s="12">
        <v>26</v>
      </c>
      <c r="E56" s="19"/>
      <c r="F56" s="8"/>
      <c r="G56" s="23"/>
      <c r="H56" s="13"/>
      <c r="I56" s="13"/>
      <c r="J56" s="13"/>
      <c r="K56" s="16" t="str">
        <f>IF(('Sensor C'!$J56-'Sensor C'!$H56)=0,"",ROUND(('Sensor C'!$I56-'Sensor C'!$J56)/('Sensor C'!$J56-'Sensor C'!$H56)*100,2))</f>
        <v/>
      </c>
      <c r="L56" s="15"/>
      <c r="M56" s="15"/>
      <c r="N56" s="15"/>
      <c r="O56" s="15"/>
      <c r="P56" s="16" t="str">
        <f>IF(('Sensor C'!$O56-'Sensor C'!$M56)=0,"",ROUND(('Sensor C'!$N56-'Sensor C'!$O56)/('Sensor C'!$O56-'Sensor C'!$M56)*100,2))</f>
        <v/>
      </c>
      <c r="Q56" s="15"/>
      <c r="R56" s="15"/>
      <c r="S56" s="15"/>
      <c r="T56" s="15"/>
      <c r="U56" s="14" t="str">
        <f>IF(('Sensor C'!$T$31:$T$60-'Sensor C'!$R$31:$R$60)=0,"",ROUND(('Sensor C'!$S$31:$S$60-'Sensor C'!$T$31:$T$60)/('Sensor C'!$T$31:$T$60-'Sensor C'!$R$31:$R$60)*100,2))</f>
        <v/>
      </c>
      <c r="V56" s="15"/>
      <c r="W56" s="11" t="str">
        <f t="shared" si="0"/>
        <v/>
      </c>
      <c r="X56" s="9" t="str">
        <f t="shared" si="1"/>
        <v/>
      </c>
      <c r="Y56" s="38"/>
      <c r="Z56" s="38"/>
      <c r="AA56" s="38"/>
    </row>
    <row r="57" spans="3:27" x14ac:dyDescent="0.25">
      <c r="C57" s="8"/>
      <c r="D57" s="12">
        <v>27</v>
      </c>
      <c r="E57" s="19"/>
      <c r="F57" s="8"/>
      <c r="G57" s="23"/>
      <c r="H57" s="13"/>
      <c r="I57" s="13"/>
      <c r="J57" s="13"/>
      <c r="K57" s="16" t="str">
        <f>IF(('Sensor C'!$J57-'Sensor C'!$H57)=0,"",ROUND(('Sensor C'!$I57-'Sensor C'!$J57)/('Sensor C'!$J57-'Sensor C'!$H57)*100,2))</f>
        <v/>
      </c>
      <c r="L57" s="15"/>
      <c r="M57" s="15"/>
      <c r="N57" s="15"/>
      <c r="O57" s="15"/>
      <c r="P57" s="16" t="str">
        <f>IF(('Sensor C'!$O57-'Sensor C'!$M57)=0,"",ROUND(('Sensor C'!$N57-'Sensor C'!$O57)/('Sensor C'!$O57-'Sensor C'!$M57)*100,2))</f>
        <v/>
      </c>
      <c r="Q57" s="15"/>
      <c r="R57" s="15"/>
      <c r="S57" s="15"/>
      <c r="T57" s="15"/>
      <c r="U57" s="14" t="str">
        <f>IF(('Sensor C'!$T$31:$T$60-'Sensor C'!$R$31:$R$60)=0,"",ROUND(('Sensor C'!$S$31:$S$60-'Sensor C'!$T$31:$T$60)/('Sensor C'!$T$31:$T$60-'Sensor C'!$R$31:$R$60)*100,2))</f>
        <v/>
      </c>
      <c r="V57" s="15"/>
      <c r="W57" s="11" t="str">
        <f t="shared" si="0"/>
        <v/>
      </c>
      <c r="X57" s="9" t="str">
        <f t="shared" si="1"/>
        <v/>
      </c>
      <c r="Y57" s="38"/>
      <c r="Z57" s="38"/>
      <c r="AA57" s="38"/>
    </row>
    <row r="58" spans="3:27" x14ac:dyDescent="0.25">
      <c r="C58" s="8"/>
      <c r="D58" s="12">
        <v>28</v>
      </c>
      <c r="E58" s="19"/>
      <c r="F58" s="8"/>
      <c r="G58" s="23"/>
      <c r="H58" s="13"/>
      <c r="I58" s="13"/>
      <c r="J58" s="13"/>
      <c r="K58" s="16" t="str">
        <f>IF(('Sensor C'!$J58-'Sensor C'!$H58)=0,"",ROUND(('Sensor C'!$I58-'Sensor C'!$J58)/('Sensor C'!$J58-'Sensor C'!$H58)*100,2))</f>
        <v/>
      </c>
      <c r="L58" s="15"/>
      <c r="M58" s="15"/>
      <c r="N58" s="15"/>
      <c r="O58" s="15"/>
      <c r="P58" s="16" t="str">
        <f>IF(('Sensor C'!$O58-'Sensor C'!$M58)=0,"",ROUND(('Sensor C'!$N58-'Sensor C'!$O58)/('Sensor C'!$O58-'Sensor C'!$M58)*100,2))</f>
        <v/>
      </c>
      <c r="Q58" s="15"/>
      <c r="R58" s="15"/>
      <c r="S58" s="15"/>
      <c r="T58" s="15"/>
      <c r="U58" s="14" t="str">
        <f>IF(('Sensor C'!$T$31:$T$60-'Sensor C'!$R$31:$R$60)=0,"",ROUND(('Sensor C'!$S$31:$S$60-'Sensor C'!$T$31:$T$60)/('Sensor C'!$T$31:$T$60-'Sensor C'!$R$31:$R$60)*100,2))</f>
        <v/>
      </c>
      <c r="V58" s="15"/>
      <c r="W58" s="11" t="str">
        <f t="shared" si="0"/>
        <v/>
      </c>
      <c r="X58" s="9" t="str">
        <f t="shared" si="1"/>
        <v/>
      </c>
      <c r="Y58" s="38"/>
      <c r="Z58" s="38"/>
      <c r="AA58" s="38"/>
    </row>
    <row r="59" spans="3:27" x14ac:dyDescent="0.25">
      <c r="C59" s="8"/>
      <c r="D59" s="12">
        <v>29</v>
      </c>
      <c r="E59" s="19"/>
      <c r="F59" s="8"/>
      <c r="G59" s="23"/>
      <c r="H59" s="13"/>
      <c r="I59" s="13"/>
      <c r="J59" s="13"/>
      <c r="K59" s="16" t="str">
        <f>IF(('Sensor C'!$J59-'Sensor C'!$H59)=0,"",ROUND(('Sensor C'!$I59-'Sensor C'!$J59)/('Sensor C'!$J59-'Sensor C'!$H59)*100,2))</f>
        <v/>
      </c>
      <c r="L59" s="15"/>
      <c r="M59" s="15"/>
      <c r="N59" s="15"/>
      <c r="O59" s="15"/>
      <c r="P59" s="16" t="str">
        <f>IF(('Sensor C'!$O59-'Sensor C'!$M59)=0,"",ROUND(('Sensor C'!$N59-'Sensor C'!$O59)/('Sensor C'!$O59-'Sensor C'!$M59)*100,2))</f>
        <v/>
      </c>
      <c r="Q59" s="15"/>
      <c r="R59" s="15"/>
      <c r="S59" s="15"/>
      <c r="T59" s="15"/>
      <c r="U59" s="14" t="str">
        <f>IF(('Sensor C'!$T$31:$T$60-'Sensor C'!$R$31:$R$60)=0,"",ROUND(('Sensor C'!$S$31:$S$60-'Sensor C'!$T$31:$T$60)/('Sensor C'!$T$31:$T$60-'Sensor C'!$R$31:$R$60)*100,2))</f>
        <v/>
      </c>
      <c r="V59" s="15"/>
      <c r="W59" s="11" t="str">
        <f t="shared" si="0"/>
        <v/>
      </c>
      <c r="X59" s="9" t="str">
        <f t="shared" si="1"/>
        <v/>
      </c>
      <c r="Y59" s="38"/>
      <c r="Z59" s="38"/>
      <c r="AA59" s="38"/>
    </row>
    <row r="60" spans="3:27" x14ac:dyDescent="0.25">
      <c r="C60" s="8"/>
      <c r="D60" s="12">
        <v>30</v>
      </c>
      <c r="E60" s="19"/>
      <c r="F60" s="8"/>
      <c r="G60" s="23"/>
      <c r="H60" s="13"/>
      <c r="I60" s="13"/>
      <c r="J60" s="13"/>
      <c r="K60" s="16" t="str">
        <f>IF(('Sensor C'!$J60-'Sensor C'!$H60)=0,"",ROUND(('Sensor C'!$I60-'Sensor C'!$J60)/('Sensor C'!$J60-'Sensor C'!$H60)*100,2))</f>
        <v/>
      </c>
      <c r="L60" s="15"/>
      <c r="M60" s="15"/>
      <c r="N60" s="15"/>
      <c r="O60" s="15"/>
      <c r="P60" s="16" t="str">
        <f>IF(('Sensor C'!$O60-'Sensor C'!$M60)=0,"",ROUND(('Sensor C'!$N60-'Sensor C'!$O60)/('Sensor C'!$O60-'Sensor C'!$M60)*100,2))</f>
        <v/>
      </c>
      <c r="Q60" s="15"/>
      <c r="R60" s="15"/>
      <c r="S60" s="15"/>
      <c r="T60" s="15"/>
      <c r="U60" s="14" t="str">
        <f>IF(('Sensor C'!$T$31:$T$60-'Sensor C'!$R$31:$R$60)=0,"",ROUND(('Sensor C'!$S$31:$S$60-'Sensor C'!$T$31:$T$60)/('Sensor C'!$T$31:$T$60-'Sensor C'!$R$31:$R$60)*100,2))</f>
        <v/>
      </c>
      <c r="V60" s="15"/>
      <c r="W60" s="11" t="str">
        <f t="shared" si="0"/>
        <v/>
      </c>
      <c r="X60" s="9" t="str">
        <f t="shared" si="1"/>
        <v/>
      </c>
      <c r="Y60" s="38"/>
      <c r="Z60" s="38"/>
      <c r="AA60" s="38"/>
    </row>
    <row r="69" spans="13:28" x14ac:dyDescent="0.25">
      <c r="W69" s="24"/>
      <c r="X69" s="24"/>
      <c r="Y69" s="24"/>
      <c r="Z69" s="24"/>
      <c r="AA69" s="24"/>
      <c r="AB69" s="24"/>
    </row>
    <row r="70" spans="13:28" x14ac:dyDescent="0.25">
      <c r="W70" s="24"/>
      <c r="X70" s="24"/>
      <c r="Y70" s="24"/>
      <c r="Z70" s="24"/>
      <c r="AA70" s="24"/>
      <c r="AB70" s="24"/>
    </row>
    <row r="71" spans="13:28" x14ac:dyDescent="0.25">
      <c r="S71" s="1"/>
      <c r="T71" s="7"/>
      <c r="W71" s="24"/>
      <c r="X71" s="2"/>
      <c r="Y71" s="24"/>
      <c r="Z71" s="24"/>
      <c r="AA71" s="24"/>
      <c r="AB71" s="24"/>
    </row>
    <row r="72" spans="13:28" ht="21" x14ac:dyDescent="0.35">
      <c r="S72" s="1"/>
      <c r="T72" s="7"/>
      <c r="W72" s="24"/>
      <c r="X72" s="28" t="s">
        <v>19</v>
      </c>
      <c r="Y72" s="24"/>
      <c r="Z72" s="24"/>
      <c r="AA72" s="25" t="e">
        <f t="array" ref="AA72">(SLOPE(IF('Sensor C'!$P$75:$P$104="Yes",'Sensor C'!$O$75:$O$104),IF('Sensor C'!$P$75:$P$104="Yes",'Sensor C'!$N$75:$N$104)))</f>
        <v>#DIV/0!</v>
      </c>
      <c r="AB72" s="24"/>
    </row>
    <row r="73" spans="13:28" ht="21" x14ac:dyDescent="0.35">
      <c r="W73" s="24"/>
      <c r="X73" s="28" t="s">
        <v>20</v>
      </c>
      <c r="Y73" s="24"/>
      <c r="Z73" s="24"/>
      <c r="AA73" s="26" t="e">
        <f t="array" ref="AA73">(INTERCEPT(IF('Sensor C'!$P$75:$P$104="Yes",'Sensor C'!$O$75:$O$104),IF('Sensor C'!$P$75:$P$104="Yes",'Sensor C'!$N$75:$N$104)))</f>
        <v>#DIV/0!</v>
      </c>
      <c r="AB73" s="24"/>
    </row>
    <row r="74" spans="13:28" ht="21" x14ac:dyDescent="0.35">
      <c r="M74" t="s">
        <v>14</v>
      </c>
      <c r="N74" t="s">
        <v>4</v>
      </c>
      <c r="O74" t="s">
        <v>11</v>
      </c>
      <c r="P74" t="s">
        <v>1</v>
      </c>
      <c r="R74" s="1" t="s">
        <v>32</v>
      </c>
      <c r="S74" s="7" t="s">
        <v>4</v>
      </c>
      <c r="T74" t="s">
        <v>11</v>
      </c>
      <c r="U74" t="s">
        <v>13</v>
      </c>
      <c r="W74" s="24"/>
      <c r="X74" s="28" t="s">
        <v>12</v>
      </c>
      <c r="Y74" s="24"/>
      <c r="Z74" s="24"/>
      <c r="AA74" s="26" t="e">
        <f t="array" ref="AA74">(STEYX(IF('Sensor C'!$P$75:$P$104="Yes",'Sensor C'!$O$75:$O$104),IF('Sensor C'!$P$75:$P$104="Yes",'Sensor C'!$N$75:$N$104)))</f>
        <v>#DIV/0!</v>
      </c>
      <c r="AB74" s="24"/>
    </row>
    <row r="75" spans="13:28" ht="21" x14ac:dyDescent="0.35">
      <c r="M75" s="1">
        <v>1</v>
      </c>
      <c r="N75" s="7">
        <f t="shared" ref="N75:N104" si="2">IF(G31="",0,G31)</f>
        <v>0</v>
      </c>
      <c r="O75">
        <f t="shared" ref="O75:O104" si="3">IF(W31="",0,W31)</f>
        <v>0</v>
      </c>
      <c r="P75" s="3" t="s">
        <v>3</v>
      </c>
      <c r="R75" s="1">
        <v>1</v>
      </c>
      <c r="S75" s="7" t="e">
        <f t="array" ref="S75">IF(P75="Yes",N75,NA())</f>
        <v>#N/A</v>
      </c>
      <c r="T75" t="e">
        <f t="shared" ref="T75:T104" si="4">IF(P75="Yes",O75,NA())</f>
        <v>#N/A</v>
      </c>
      <c r="U75" t="str">
        <f t="shared" ref="U75:U104" si="5">IF(C31=0," ",C31)</f>
        <v xml:space="preserve"> </v>
      </c>
      <c r="W75" s="24"/>
      <c r="X75" s="28" t="s">
        <v>21</v>
      </c>
      <c r="Y75" s="24"/>
      <c r="Z75" s="24"/>
      <c r="AA75" s="27">
        <f t="array" ref="AA75">COUNT(IF('Sensor C'!$P$75:$P$104="Yes",'Sensor C'!$O$75:$O$104))</f>
        <v>0</v>
      </c>
      <c r="AB75" s="24"/>
    </row>
    <row r="76" spans="13:28" x14ac:dyDescent="0.25">
      <c r="M76" s="1">
        <v>2</v>
      </c>
      <c r="N76" s="7">
        <f t="shared" si="2"/>
        <v>0</v>
      </c>
      <c r="O76">
        <f t="shared" si="3"/>
        <v>0</v>
      </c>
      <c r="P76" s="3" t="s">
        <v>3</v>
      </c>
      <c r="R76" s="1">
        <v>2</v>
      </c>
      <c r="S76" s="7" t="e">
        <f t="array" ref="S76">IF(P76="Yes",N76,NA())</f>
        <v>#N/A</v>
      </c>
      <c r="T76" t="e">
        <f t="shared" si="4"/>
        <v>#N/A</v>
      </c>
      <c r="U76" t="str">
        <f t="shared" si="5"/>
        <v xml:space="preserve"> </v>
      </c>
      <c r="W76" s="24"/>
      <c r="X76" s="24"/>
      <c r="Y76" s="24"/>
      <c r="Z76" s="24"/>
      <c r="AA76" s="24"/>
      <c r="AB76" s="24"/>
    </row>
    <row r="77" spans="13:28" x14ac:dyDescent="0.25">
      <c r="M77" s="1">
        <v>3</v>
      </c>
      <c r="N77" s="7">
        <f t="shared" si="2"/>
        <v>0</v>
      </c>
      <c r="O77">
        <f t="shared" si="3"/>
        <v>0</v>
      </c>
      <c r="P77" s="3" t="s">
        <v>3</v>
      </c>
      <c r="R77" s="1">
        <v>3</v>
      </c>
      <c r="S77" s="7" t="e">
        <f t="array" ref="S77">IF(P77="Yes",N77,NA())</f>
        <v>#N/A</v>
      </c>
      <c r="T77" t="e">
        <f t="shared" si="4"/>
        <v>#N/A</v>
      </c>
      <c r="U77" t="str">
        <f t="shared" si="5"/>
        <v xml:space="preserve"> </v>
      </c>
      <c r="W77" s="24"/>
      <c r="X77" s="24"/>
      <c r="Y77" s="24"/>
      <c r="Z77" s="24"/>
      <c r="AA77" s="24"/>
      <c r="AB77" s="24"/>
    </row>
    <row r="78" spans="13:28" ht="21" x14ac:dyDescent="0.35">
      <c r="M78" s="1">
        <v>4</v>
      </c>
      <c r="N78" s="7">
        <f t="shared" si="2"/>
        <v>0</v>
      </c>
      <c r="O78">
        <f t="shared" si="3"/>
        <v>0</v>
      </c>
      <c r="P78" s="3" t="s">
        <v>3</v>
      </c>
      <c r="R78" s="1">
        <v>4</v>
      </c>
      <c r="S78" s="7" t="e">
        <f t="array" ref="S78">IF(P78="Yes",N78,NA())</f>
        <v>#N/A</v>
      </c>
      <c r="T78" t="e">
        <f t="shared" si="4"/>
        <v>#N/A</v>
      </c>
      <c r="U78" t="str">
        <f t="shared" si="5"/>
        <v xml:space="preserve"> </v>
      </c>
      <c r="W78" s="24"/>
      <c r="X78" s="28" t="s">
        <v>22</v>
      </c>
      <c r="Y78" s="24"/>
      <c r="Z78" s="24"/>
      <c r="AA78" s="6">
        <v>20</v>
      </c>
      <c r="AB78" s="24"/>
    </row>
    <row r="79" spans="13:28" ht="21" x14ac:dyDescent="0.35">
      <c r="M79" s="1">
        <v>5</v>
      </c>
      <c r="N79" s="7">
        <f t="shared" si="2"/>
        <v>0</v>
      </c>
      <c r="O79">
        <f t="shared" si="3"/>
        <v>0</v>
      </c>
      <c r="P79" s="3" t="s">
        <v>3</v>
      </c>
      <c r="R79" s="1">
        <v>5</v>
      </c>
      <c r="S79" s="7" t="e">
        <f t="array" ref="S79">IF(P79="Yes",N79,NA())</f>
        <v>#N/A</v>
      </c>
      <c r="T79" t="e">
        <f t="shared" si="4"/>
        <v>#N/A</v>
      </c>
      <c r="U79" t="str">
        <f t="shared" si="5"/>
        <v xml:space="preserve"> </v>
      </c>
      <c r="W79" s="24"/>
      <c r="X79" s="28" t="s">
        <v>29</v>
      </c>
      <c r="Y79" s="24"/>
      <c r="Z79" s="24"/>
      <c r="AA79" s="26" t="e">
        <f t="array" ref="AA79">(FORECAST(AA78,IF('Sensor C'!$P$75:$P$104="Yes",'Sensor C'!$O$75:$O$104),IF('Sensor C'!$P$75:$P$104="Yes",'Sensor C'!$N$75:$N$104)))</f>
        <v>#DIV/0!</v>
      </c>
      <c r="AB79" s="24"/>
    </row>
    <row r="80" spans="13:28" x14ac:dyDescent="0.25">
      <c r="M80" s="1">
        <v>6</v>
      </c>
      <c r="N80" s="7">
        <f t="shared" si="2"/>
        <v>0</v>
      </c>
      <c r="O80">
        <f t="shared" si="3"/>
        <v>0</v>
      </c>
      <c r="P80" s="3" t="s">
        <v>3</v>
      </c>
      <c r="R80" s="1">
        <v>6</v>
      </c>
      <c r="S80" s="7" t="e">
        <f t="array" ref="S80">IF(P80="Yes",N80,NA())</f>
        <v>#N/A</v>
      </c>
      <c r="T80" t="e">
        <f t="shared" si="4"/>
        <v>#N/A</v>
      </c>
      <c r="U80" t="str">
        <f t="shared" si="5"/>
        <v xml:space="preserve"> </v>
      </c>
      <c r="W80" s="24"/>
      <c r="X80" s="24"/>
      <c r="Y80" s="24"/>
      <c r="Z80" s="24"/>
      <c r="AA80" s="24"/>
      <c r="AB80" s="24"/>
    </row>
    <row r="81" spans="13:28" x14ac:dyDescent="0.25">
      <c r="M81" s="1">
        <v>7</v>
      </c>
      <c r="N81" s="7">
        <f t="shared" si="2"/>
        <v>0</v>
      </c>
      <c r="O81">
        <f t="shared" si="3"/>
        <v>0</v>
      </c>
      <c r="P81" s="3" t="s">
        <v>3</v>
      </c>
      <c r="R81" s="1">
        <v>7</v>
      </c>
      <c r="S81" s="7" t="e">
        <f t="array" ref="S81">IF(P81="Yes",N81,NA())</f>
        <v>#N/A</v>
      </c>
      <c r="T81" t="e">
        <f t="shared" si="4"/>
        <v>#N/A</v>
      </c>
      <c r="U81" t="str">
        <f t="shared" si="5"/>
        <v xml:space="preserve"> </v>
      </c>
      <c r="W81" s="24"/>
      <c r="X81" s="24"/>
      <c r="Y81" s="24"/>
      <c r="Z81" s="24"/>
      <c r="AA81" s="24"/>
      <c r="AB81" s="24"/>
    </row>
    <row r="82" spans="13:28" x14ac:dyDescent="0.25">
      <c r="M82" s="1">
        <v>8</v>
      </c>
      <c r="N82" s="7">
        <f t="shared" si="2"/>
        <v>0</v>
      </c>
      <c r="O82">
        <f t="shared" si="3"/>
        <v>0</v>
      </c>
      <c r="P82" s="3" t="s">
        <v>3</v>
      </c>
      <c r="R82" s="1">
        <v>8</v>
      </c>
      <c r="S82" s="7" t="e">
        <f t="array" ref="S82">IF(P82="Yes",N82,NA())</f>
        <v>#N/A</v>
      </c>
      <c r="T82" t="e">
        <f t="shared" si="4"/>
        <v>#N/A</v>
      </c>
      <c r="U82" t="str">
        <f t="shared" si="5"/>
        <v xml:space="preserve"> </v>
      </c>
      <c r="W82" s="24"/>
      <c r="X82" s="24"/>
      <c r="Y82" s="24"/>
      <c r="Z82" s="24"/>
      <c r="AA82" s="24"/>
      <c r="AB82" s="24"/>
    </row>
    <row r="83" spans="13:28" x14ac:dyDescent="0.25">
      <c r="M83" s="1">
        <v>9</v>
      </c>
      <c r="N83" s="7">
        <f t="shared" si="2"/>
        <v>0</v>
      </c>
      <c r="O83">
        <f t="shared" si="3"/>
        <v>0</v>
      </c>
      <c r="P83" s="3" t="s">
        <v>3</v>
      </c>
      <c r="R83" s="1">
        <v>9</v>
      </c>
      <c r="S83" s="7" t="e">
        <f t="array" ref="S83">IF(P83="Yes",N83,NA())</f>
        <v>#N/A</v>
      </c>
      <c r="T83" t="e">
        <f t="shared" si="4"/>
        <v>#N/A</v>
      </c>
      <c r="U83" t="str">
        <f t="shared" si="5"/>
        <v xml:space="preserve"> </v>
      </c>
      <c r="W83" s="24"/>
      <c r="X83" s="24"/>
      <c r="Y83" s="24"/>
      <c r="Z83" s="24"/>
      <c r="AA83" s="24"/>
      <c r="AB83" s="24"/>
    </row>
    <row r="84" spans="13:28" x14ac:dyDescent="0.25">
      <c r="M84" s="1">
        <v>10</v>
      </c>
      <c r="N84" s="7">
        <f t="shared" si="2"/>
        <v>0</v>
      </c>
      <c r="O84">
        <f t="shared" si="3"/>
        <v>0</v>
      </c>
      <c r="P84" s="3" t="s">
        <v>3</v>
      </c>
      <c r="R84" s="1">
        <v>10</v>
      </c>
      <c r="S84" s="7" t="e">
        <f t="array" ref="S84">IF(P84="Yes",N84,NA())</f>
        <v>#N/A</v>
      </c>
      <c r="T84" t="e">
        <f t="shared" si="4"/>
        <v>#N/A</v>
      </c>
      <c r="U84" t="str">
        <f t="shared" si="5"/>
        <v xml:space="preserve"> </v>
      </c>
      <c r="W84" s="24"/>
      <c r="X84" s="24"/>
      <c r="Y84" s="24"/>
      <c r="Z84" s="24"/>
      <c r="AA84" s="24"/>
      <c r="AB84" s="24"/>
    </row>
    <row r="85" spans="13:28" x14ac:dyDescent="0.25">
      <c r="M85" s="1">
        <v>11</v>
      </c>
      <c r="N85" s="7">
        <f t="shared" si="2"/>
        <v>0</v>
      </c>
      <c r="O85">
        <f t="shared" si="3"/>
        <v>0</v>
      </c>
      <c r="P85" s="3" t="s">
        <v>3</v>
      </c>
      <c r="R85" s="1">
        <v>11</v>
      </c>
      <c r="S85" s="7" t="e">
        <f t="array" ref="S85">IF(P85="Yes",N85,NA())</f>
        <v>#N/A</v>
      </c>
      <c r="T85" t="e">
        <f t="shared" si="4"/>
        <v>#N/A</v>
      </c>
      <c r="U85" t="str">
        <f t="shared" si="5"/>
        <v xml:space="preserve"> </v>
      </c>
      <c r="W85" s="24"/>
      <c r="X85" s="24"/>
      <c r="Y85" s="24"/>
      <c r="Z85" s="24"/>
      <c r="AA85" s="24"/>
      <c r="AB85" s="24"/>
    </row>
    <row r="86" spans="13:28" ht="21" x14ac:dyDescent="0.35">
      <c r="M86" s="1">
        <v>12</v>
      </c>
      <c r="N86" s="7">
        <f t="shared" si="2"/>
        <v>0</v>
      </c>
      <c r="O86">
        <f t="shared" si="3"/>
        <v>0</v>
      </c>
      <c r="P86" s="3" t="s">
        <v>3</v>
      </c>
      <c r="R86" s="1">
        <v>12</v>
      </c>
      <c r="S86" s="7" t="e">
        <f t="array" ref="S86">IF(P86="Yes",N86,NA())</f>
        <v>#N/A</v>
      </c>
      <c r="T86" t="e">
        <f t="shared" si="4"/>
        <v>#N/A</v>
      </c>
      <c r="U86" t="str">
        <f t="shared" si="5"/>
        <v xml:space="preserve"> </v>
      </c>
      <c r="W86" s="24"/>
      <c r="X86" s="28" t="s">
        <v>18</v>
      </c>
      <c r="Y86" s="24"/>
      <c r="Z86" s="24"/>
      <c r="AA86" s="5">
        <f t="array" ref="AA86">MAX(IF('Sensor C'!$P$75:$P$104="Yes",IF('Sensor C'!$O$75:$O$104,'Sensor C'!$O$75:$O$104)))-MIN(IF('Sensor C'!$P$75:$P$104="Yes",IF('Sensor C'!$O$75:$O$104,'Sensor C'!$O$75:$O$104)))</f>
        <v>0</v>
      </c>
      <c r="AB86" s="24"/>
    </row>
    <row r="87" spans="13:28" x14ac:dyDescent="0.25">
      <c r="M87" s="1">
        <v>13</v>
      </c>
      <c r="N87" s="7">
        <f t="shared" si="2"/>
        <v>0</v>
      </c>
      <c r="O87">
        <f t="shared" si="3"/>
        <v>0</v>
      </c>
      <c r="P87" s="3" t="s">
        <v>3</v>
      </c>
      <c r="R87" s="1">
        <v>13</v>
      </c>
      <c r="S87" s="7" t="e">
        <f t="array" ref="S87">IF(P87="Yes",N87,NA())</f>
        <v>#N/A</v>
      </c>
      <c r="T87" t="e">
        <f t="shared" si="4"/>
        <v>#N/A</v>
      </c>
      <c r="U87" t="str">
        <f t="shared" si="5"/>
        <v xml:space="preserve"> </v>
      </c>
      <c r="W87" s="24"/>
      <c r="X87" s="24"/>
      <c r="Y87" s="24"/>
      <c r="Z87" s="24"/>
      <c r="AA87" s="2" t="str">
        <f>IF(AA86&lt;3,"Bad",IF(AA86&lt;6,"OK","Good"))</f>
        <v>Bad</v>
      </c>
      <c r="AB87" s="24"/>
    </row>
    <row r="88" spans="13:28" x14ac:dyDescent="0.25">
      <c r="M88" s="1">
        <v>14</v>
      </c>
      <c r="N88" s="7">
        <f t="shared" si="2"/>
        <v>0</v>
      </c>
      <c r="O88">
        <f t="shared" si="3"/>
        <v>0</v>
      </c>
      <c r="P88" s="3" t="s">
        <v>3</v>
      </c>
      <c r="R88" s="1">
        <v>14</v>
      </c>
      <c r="S88" s="7" t="e">
        <f t="array" ref="S88">IF(P88="Yes",N88,NA())</f>
        <v>#N/A</v>
      </c>
      <c r="T88" t="e">
        <f t="shared" si="4"/>
        <v>#N/A</v>
      </c>
      <c r="U88" t="str">
        <f t="shared" si="5"/>
        <v xml:space="preserve"> </v>
      </c>
      <c r="W88" s="24"/>
      <c r="X88" s="24"/>
      <c r="Y88" s="24"/>
      <c r="Z88" s="24"/>
      <c r="AA88" s="24"/>
      <c r="AB88" s="24"/>
    </row>
    <row r="89" spans="13:28" x14ac:dyDescent="0.25">
      <c r="M89" s="1">
        <v>15</v>
      </c>
      <c r="N89" s="7">
        <f t="shared" si="2"/>
        <v>0</v>
      </c>
      <c r="O89">
        <f t="shared" si="3"/>
        <v>0</v>
      </c>
      <c r="P89" s="3" t="s">
        <v>3</v>
      </c>
      <c r="R89" s="1">
        <v>15</v>
      </c>
      <c r="S89" s="7" t="e">
        <f t="array" ref="S89">IF(P89="Yes",N89,NA())</f>
        <v>#N/A</v>
      </c>
      <c r="T89" t="e">
        <f t="shared" si="4"/>
        <v>#N/A</v>
      </c>
      <c r="U89" t="str">
        <f t="shared" si="5"/>
        <v xml:space="preserve"> </v>
      </c>
    </row>
    <row r="90" spans="13:28" x14ac:dyDescent="0.25">
      <c r="M90" s="1">
        <v>16</v>
      </c>
      <c r="N90" s="7">
        <f t="shared" si="2"/>
        <v>0</v>
      </c>
      <c r="O90">
        <f t="shared" si="3"/>
        <v>0</v>
      </c>
      <c r="P90" s="3" t="s">
        <v>3</v>
      </c>
      <c r="R90" s="1">
        <v>16</v>
      </c>
      <c r="S90" s="7" t="e">
        <f t="array" ref="S90">IF(P90="Yes",N90,NA())</f>
        <v>#N/A</v>
      </c>
      <c r="T90" t="e">
        <f t="shared" si="4"/>
        <v>#N/A</v>
      </c>
      <c r="U90" t="str">
        <f t="shared" si="5"/>
        <v xml:space="preserve"> </v>
      </c>
    </row>
    <row r="91" spans="13:28" x14ac:dyDescent="0.25">
      <c r="M91" s="1">
        <v>17</v>
      </c>
      <c r="N91" s="7">
        <f t="shared" si="2"/>
        <v>0</v>
      </c>
      <c r="O91">
        <f t="shared" si="3"/>
        <v>0</v>
      </c>
      <c r="P91" s="3" t="s">
        <v>3</v>
      </c>
      <c r="R91" s="1">
        <v>17</v>
      </c>
      <c r="S91" s="7" t="e">
        <f t="array" ref="S91">IF(P91="Yes",N91,NA())</f>
        <v>#N/A</v>
      </c>
      <c r="T91" t="e">
        <f t="shared" si="4"/>
        <v>#N/A</v>
      </c>
      <c r="U91" t="str">
        <f t="shared" si="5"/>
        <v xml:space="preserve"> </v>
      </c>
    </row>
    <row r="92" spans="13:28" x14ac:dyDescent="0.25">
      <c r="M92" s="1">
        <v>18</v>
      </c>
      <c r="N92" s="7">
        <f t="shared" si="2"/>
        <v>0</v>
      </c>
      <c r="O92">
        <f t="shared" si="3"/>
        <v>0</v>
      </c>
      <c r="P92" s="3" t="s">
        <v>3</v>
      </c>
      <c r="R92" s="1">
        <v>18</v>
      </c>
      <c r="S92" s="7" t="e">
        <f t="array" ref="S92">IF(P92="Yes",N92,NA())</f>
        <v>#N/A</v>
      </c>
      <c r="T92" t="e">
        <f t="shared" si="4"/>
        <v>#N/A</v>
      </c>
      <c r="U92" t="str">
        <f t="shared" si="5"/>
        <v xml:space="preserve"> </v>
      </c>
    </row>
    <row r="93" spans="13:28" x14ac:dyDescent="0.25">
      <c r="M93" s="1">
        <v>19</v>
      </c>
      <c r="N93" s="7">
        <f t="shared" si="2"/>
        <v>0</v>
      </c>
      <c r="O93">
        <f t="shared" si="3"/>
        <v>0</v>
      </c>
      <c r="P93" s="3" t="s">
        <v>3</v>
      </c>
      <c r="R93" s="1">
        <v>19</v>
      </c>
      <c r="S93" s="7" t="e">
        <f t="array" ref="S93">IF(P93="Yes",N93,NA())</f>
        <v>#N/A</v>
      </c>
      <c r="T93" t="e">
        <f t="shared" si="4"/>
        <v>#N/A</v>
      </c>
      <c r="U93" t="str">
        <f t="shared" si="5"/>
        <v xml:space="preserve"> </v>
      </c>
    </row>
    <row r="94" spans="13:28" x14ac:dyDescent="0.25">
      <c r="M94" s="1">
        <v>20</v>
      </c>
      <c r="N94" s="7">
        <f t="shared" si="2"/>
        <v>0</v>
      </c>
      <c r="O94">
        <f t="shared" si="3"/>
        <v>0</v>
      </c>
      <c r="P94" s="3" t="s">
        <v>3</v>
      </c>
      <c r="R94" s="1">
        <v>20</v>
      </c>
      <c r="S94" s="7" t="e">
        <f t="array" ref="S94">IF(P94="Yes",N94,NA())</f>
        <v>#N/A</v>
      </c>
      <c r="T94" t="e">
        <f t="shared" si="4"/>
        <v>#N/A</v>
      </c>
      <c r="U94" t="str">
        <f t="shared" si="5"/>
        <v xml:space="preserve"> </v>
      </c>
    </row>
    <row r="95" spans="13:28" x14ac:dyDescent="0.25">
      <c r="M95" s="1">
        <v>21</v>
      </c>
      <c r="N95" s="7">
        <f t="shared" si="2"/>
        <v>0</v>
      </c>
      <c r="O95">
        <f t="shared" si="3"/>
        <v>0</v>
      </c>
      <c r="P95" s="3" t="s">
        <v>3</v>
      </c>
      <c r="R95" s="1">
        <v>21</v>
      </c>
      <c r="S95" s="7" t="e">
        <f t="array" ref="S95">IF(P95="Yes",N95,NA())</f>
        <v>#N/A</v>
      </c>
      <c r="T95" t="e">
        <f t="shared" si="4"/>
        <v>#N/A</v>
      </c>
      <c r="U95" t="str">
        <f t="shared" si="5"/>
        <v xml:space="preserve"> </v>
      </c>
    </row>
    <row r="96" spans="13:28" x14ac:dyDescent="0.25">
      <c r="M96" s="1">
        <v>22</v>
      </c>
      <c r="N96" s="7">
        <f t="shared" si="2"/>
        <v>0</v>
      </c>
      <c r="O96">
        <f t="shared" si="3"/>
        <v>0</v>
      </c>
      <c r="P96" s="3" t="s">
        <v>3</v>
      </c>
      <c r="R96" s="1">
        <v>22</v>
      </c>
      <c r="S96" s="7" t="e">
        <f t="array" ref="S96">IF(P96="Yes",N96,NA())</f>
        <v>#N/A</v>
      </c>
      <c r="T96" t="e">
        <f t="shared" si="4"/>
        <v>#N/A</v>
      </c>
      <c r="U96" t="str">
        <f t="shared" si="5"/>
        <v xml:space="preserve"> </v>
      </c>
    </row>
    <row r="97" spans="13:27" x14ac:dyDescent="0.25">
      <c r="M97" s="1">
        <v>23</v>
      </c>
      <c r="N97" s="7">
        <f t="shared" si="2"/>
        <v>0</v>
      </c>
      <c r="O97">
        <f t="shared" si="3"/>
        <v>0</v>
      </c>
      <c r="P97" s="3" t="s">
        <v>3</v>
      </c>
      <c r="R97" s="1">
        <v>23</v>
      </c>
      <c r="S97" s="7" t="e">
        <f t="array" ref="S97">IF(P97="Yes",N97,NA())</f>
        <v>#N/A</v>
      </c>
      <c r="T97" t="e">
        <f t="shared" si="4"/>
        <v>#N/A</v>
      </c>
      <c r="U97" t="str">
        <f t="shared" si="5"/>
        <v xml:space="preserve"> </v>
      </c>
      <c r="Z97" s="37"/>
      <c r="AA97" s="37"/>
    </row>
    <row r="98" spans="13:27" x14ac:dyDescent="0.25">
      <c r="M98" s="1">
        <v>24</v>
      </c>
      <c r="N98" s="7">
        <f t="shared" si="2"/>
        <v>0</v>
      </c>
      <c r="O98">
        <f t="shared" si="3"/>
        <v>0</v>
      </c>
      <c r="P98" s="3" t="s">
        <v>3</v>
      </c>
      <c r="R98" s="1">
        <v>24</v>
      </c>
      <c r="S98" s="7" t="e">
        <f t="array" ref="S98">IF(P98="Yes",N98,NA())</f>
        <v>#N/A</v>
      </c>
      <c r="T98" t="e">
        <f t="shared" si="4"/>
        <v>#N/A</v>
      </c>
      <c r="U98" t="str">
        <f t="shared" si="5"/>
        <v xml:space="preserve"> </v>
      </c>
      <c r="Z98" s="37"/>
      <c r="AA98" s="37"/>
    </row>
    <row r="99" spans="13:27" x14ac:dyDescent="0.25">
      <c r="M99" s="1">
        <v>25</v>
      </c>
      <c r="N99" s="7">
        <f t="shared" si="2"/>
        <v>0</v>
      </c>
      <c r="O99">
        <f t="shared" si="3"/>
        <v>0</v>
      </c>
      <c r="P99" s="3" t="s">
        <v>3</v>
      </c>
      <c r="R99" s="1">
        <v>25</v>
      </c>
      <c r="S99" s="7" t="e">
        <f t="array" ref="S99">IF(P99="Yes",N99,NA())</f>
        <v>#N/A</v>
      </c>
      <c r="T99" t="e">
        <f t="shared" si="4"/>
        <v>#N/A</v>
      </c>
      <c r="U99" t="str">
        <f t="shared" si="5"/>
        <v xml:space="preserve"> </v>
      </c>
      <c r="Z99" s="37"/>
      <c r="AA99" s="37"/>
    </row>
    <row r="100" spans="13:27" x14ac:dyDescent="0.25">
      <c r="M100" s="1">
        <v>26</v>
      </c>
      <c r="N100" s="7">
        <f t="shared" si="2"/>
        <v>0</v>
      </c>
      <c r="O100">
        <f t="shared" si="3"/>
        <v>0</v>
      </c>
      <c r="P100" s="3" t="s">
        <v>3</v>
      </c>
      <c r="R100" s="1">
        <v>26</v>
      </c>
      <c r="S100" s="7" t="e">
        <f t="array" ref="S100">IF(P100="Yes",N100,NA())</f>
        <v>#N/A</v>
      </c>
      <c r="T100" t="e">
        <f t="shared" si="4"/>
        <v>#N/A</v>
      </c>
      <c r="U100" t="str">
        <f t="shared" si="5"/>
        <v xml:space="preserve"> </v>
      </c>
      <c r="Z100" s="37"/>
      <c r="AA100" s="37"/>
    </row>
    <row r="101" spans="13:27" x14ac:dyDescent="0.25">
      <c r="M101" s="1">
        <v>27</v>
      </c>
      <c r="N101" s="7">
        <f t="shared" si="2"/>
        <v>0</v>
      </c>
      <c r="O101">
        <f t="shared" si="3"/>
        <v>0</v>
      </c>
      <c r="P101" s="3" t="s">
        <v>3</v>
      </c>
      <c r="R101" s="1">
        <v>27</v>
      </c>
      <c r="S101" s="7" t="e">
        <f t="array" ref="S101">IF(P101="Yes",N101,NA())</f>
        <v>#N/A</v>
      </c>
      <c r="T101" t="e">
        <f t="shared" si="4"/>
        <v>#N/A</v>
      </c>
      <c r="U101" t="str">
        <f t="shared" si="5"/>
        <v xml:space="preserve"> </v>
      </c>
      <c r="Z101" s="37"/>
      <c r="AA101" s="37"/>
    </row>
    <row r="102" spans="13:27" x14ac:dyDescent="0.25">
      <c r="M102" s="1">
        <v>28</v>
      </c>
      <c r="N102" s="7">
        <f t="shared" si="2"/>
        <v>0</v>
      </c>
      <c r="O102">
        <f t="shared" si="3"/>
        <v>0</v>
      </c>
      <c r="P102" s="3" t="s">
        <v>3</v>
      </c>
      <c r="R102" s="1">
        <v>28</v>
      </c>
      <c r="S102" s="7" t="e">
        <f t="array" ref="S102">IF(P102="Yes",N102,NA())</f>
        <v>#N/A</v>
      </c>
      <c r="T102" t="e">
        <f t="shared" si="4"/>
        <v>#N/A</v>
      </c>
      <c r="U102" t="str">
        <f t="shared" si="5"/>
        <v xml:space="preserve"> </v>
      </c>
    </row>
    <row r="103" spans="13:27" x14ac:dyDescent="0.25">
      <c r="M103" s="1">
        <v>29</v>
      </c>
      <c r="N103" s="7">
        <f t="shared" si="2"/>
        <v>0</v>
      </c>
      <c r="O103">
        <f t="shared" si="3"/>
        <v>0</v>
      </c>
      <c r="P103" s="3" t="s">
        <v>3</v>
      </c>
      <c r="R103" s="1">
        <v>29</v>
      </c>
      <c r="S103" s="7" t="e">
        <f t="array" ref="S103">IF(P103="Yes",N103,NA())</f>
        <v>#N/A</v>
      </c>
      <c r="T103" t="e">
        <f t="shared" si="4"/>
        <v>#N/A</v>
      </c>
      <c r="U103" t="str">
        <f t="shared" si="5"/>
        <v xml:space="preserve"> </v>
      </c>
    </row>
    <row r="104" spans="13:27" x14ac:dyDescent="0.25">
      <c r="M104" s="1">
        <v>30</v>
      </c>
      <c r="N104" s="7">
        <f t="shared" si="2"/>
        <v>0</v>
      </c>
      <c r="O104">
        <f t="shared" si="3"/>
        <v>0</v>
      </c>
      <c r="P104" s="3" t="s">
        <v>3</v>
      </c>
      <c r="R104" s="1">
        <v>30</v>
      </c>
      <c r="S104" s="7" t="e">
        <f t="array" ref="S104">IF(P104="Yes",N104,NA())</f>
        <v>#N/A</v>
      </c>
      <c r="T104" t="e">
        <f t="shared" si="4"/>
        <v>#N/A</v>
      </c>
      <c r="U104" t="str">
        <f t="shared" si="5"/>
        <v xml:space="preserve"> </v>
      </c>
    </row>
  </sheetData>
  <sheetProtection password="91D7" sheet="1" objects="1" scenarios="1"/>
  <mergeCells count="41">
    <mergeCell ref="Y57:AA57"/>
    <mergeCell ref="Y58:AA58"/>
    <mergeCell ref="Y59:AA59"/>
    <mergeCell ref="Y60:AA60"/>
    <mergeCell ref="Y51:AA51"/>
    <mergeCell ref="Y52:AA52"/>
    <mergeCell ref="Y53:AA53"/>
    <mergeCell ref="Y54:AA54"/>
    <mergeCell ref="Y55:AA55"/>
    <mergeCell ref="Y56:AA56"/>
    <mergeCell ref="Y45:AA45"/>
    <mergeCell ref="Y46:AA46"/>
    <mergeCell ref="Y47:AA47"/>
    <mergeCell ref="Y48:AA48"/>
    <mergeCell ref="Y49:AA49"/>
    <mergeCell ref="Y50:AA50"/>
    <mergeCell ref="Y39:AA39"/>
    <mergeCell ref="Y40:AA40"/>
    <mergeCell ref="Y41:AA41"/>
    <mergeCell ref="Y42:AA42"/>
    <mergeCell ref="Y43:AA43"/>
    <mergeCell ref="Y44:AA44"/>
    <mergeCell ref="Y33:AA33"/>
    <mergeCell ref="Y34:AA34"/>
    <mergeCell ref="Y35:AA35"/>
    <mergeCell ref="Y36:AA36"/>
    <mergeCell ref="Y37:AA37"/>
    <mergeCell ref="Y38:AA38"/>
    <mergeCell ref="R29:V29"/>
    <mergeCell ref="W29:X29"/>
    <mergeCell ref="Y29:AA29"/>
    <mergeCell ref="Y30:AA30"/>
    <mergeCell ref="Y31:AA31"/>
    <mergeCell ref="Y32:AA32"/>
    <mergeCell ref="C27:E27"/>
    <mergeCell ref="F27:I27"/>
    <mergeCell ref="K27:M27"/>
    <mergeCell ref="N27:Q27"/>
    <mergeCell ref="C29:F29"/>
    <mergeCell ref="H29:L29"/>
    <mergeCell ref="M29:Q29"/>
  </mergeCells>
  <conditionalFormatting sqref="X31">
    <cfRule type="cellIs" dxfId="64" priority="12" stopIfTrue="1" operator="greaterThan">
      <formula>0.3</formula>
    </cfRule>
    <cfRule type="cellIs" dxfId="63" priority="16" stopIfTrue="1" operator="lessThan">
      <formula>0.3</formula>
    </cfRule>
  </conditionalFormatting>
  <conditionalFormatting sqref="X32">
    <cfRule type="cellIs" dxfId="62" priority="13" stopIfTrue="1" operator="greaterThan">
      <formula>0.3</formula>
    </cfRule>
    <cfRule type="cellIs" dxfId="61" priority="15" stopIfTrue="1" operator="lessThan">
      <formula>0.3</formula>
    </cfRule>
  </conditionalFormatting>
  <conditionalFormatting sqref="X33:X60">
    <cfRule type="cellIs" dxfId="60" priority="11" stopIfTrue="1" operator="greaterThan">
      <formula>0.3</formula>
    </cfRule>
    <cfRule type="cellIs" dxfId="59" priority="14" stopIfTrue="1" operator="lessThan">
      <formula>0.3</formula>
    </cfRule>
  </conditionalFormatting>
  <conditionalFormatting sqref="AA86">
    <cfRule type="cellIs" dxfId="58" priority="8" stopIfTrue="1" operator="greaterThan">
      <formula>6</formula>
    </cfRule>
    <cfRule type="cellIs" dxfId="57" priority="9" stopIfTrue="1" operator="between">
      <formula>3</formula>
      <formula>6</formula>
    </cfRule>
    <cfRule type="cellIs" dxfId="56" priority="10" stopIfTrue="1" operator="between">
      <formula>0</formula>
      <formula>2.9</formula>
    </cfRule>
  </conditionalFormatting>
  <conditionalFormatting sqref="AA87">
    <cfRule type="containsText" dxfId="55" priority="5" stopIfTrue="1" operator="containsText" text="OK">
      <formula>NOT(ISERROR(SEARCH("OK",AA87)))</formula>
    </cfRule>
    <cfRule type="containsText" dxfId="54" priority="6" stopIfTrue="1" operator="containsText" text="Bad">
      <formula>NOT(ISERROR(SEARCH("Bad",AA87)))</formula>
    </cfRule>
    <cfRule type="containsText" dxfId="53" priority="7" stopIfTrue="1" operator="containsText" text="Good">
      <formula>NOT(ISERROR(SEARCH("Good",AA87)))</formula>
    </cfRule>
  </conditionalFormatting>
  <conditionalFormatting sqref="AA75">
    <cfRule type="cellIs" dxfId="52" priority="2" stopIfTrue="1" operator="greaterThan">
      <formula>2</formula>
    </cfRule>
    <cfRule type="cellIs" dxfId="51" priority="3" stopIfTrue="1" operator="equal">
      <formula>2</formula>
    </cfRule>
    <cfRule type="cellIs" dxfId="50" priority="4" stopIfTrue="1" operator="lessThan">
      <formula>2</formula>
    </cfRule>
  </conditionalFormatting>
  <conditionalFormatting sqref="P75:P104">
    <cfRule type="cellIs" dxfId="49" priority="1" stopIfTrue="1" operator="equal">
      <formula>"yes"</formula>
    </cfRule>
  </conditionalFormatting>
  <dataValidations count="9">
    <dataValidation type="list" allowBlank="1" showInputMessage="1" showErrorMessage="1" sqref="V31:V60 Q31:Q60 P75:P104">
      <formula1>$D$1:$D$2</formula1>
    </dataValidation>
    <dataValidation type="list" allowBlank="1" showInputMessage="1" showErrorMessage="1" promptTitle="Include" prompt="Select Yes to include in the average moisture caluclation " sqref="L31:L60">
      <formula1>$D$1:$D$2</formula1>
    </dataValidation>
    <dataValidation type="decimal" errorStyle="warning" allowBlank="1" showInputMessage="1" showErrorMessage="1" errorTitle="Numbers Only" error="Only numbers are allowed" promptTitle="Dry weight" prompt="Enter the weight of the bowl and material after it has been fully dried_x000a_" sqref="J31:J60">
      <formula1>0.001</formula1>
      <formula2>10000</formula2>
    </dataValidation>
    <dataValidation type="decimal" errorStyle="warning" allowBlank="1" showInputMessage="1" showErrorMessage="1" errorTitle="Numbers Only" error="Only numbers are allowed" promptTitle="Sensor Unscaled value" prompt="Enter the average sensor Unscaled value" sqref="G31:G60">
      <formula1>0</formula1>
      <formula2>100</formula2>
    </dataValidation>
    <dataValidation type="decimal" errorStyle="warning" allowBlank="1" showInputMessage="1" showErrorMessage="1" errorTitle="Numbers Only" error="Only numbers are allowed" promptTitle="Bowl Weight" prompt="Enter the weight of the empty bowl" sqref="H31:H60">
      <formula1>0.001</formula1>
      <formula2>10000</formula2>
    </dataValidation>
    <dataValidation type="decimal" errorStyle="warning" allowBlank="1" showInputMessage="1" showErrorMessage="1" errorTitle="Numbers Only" error="Only numbers are allowed" promptTitle="Wet weight" prompt="Enter the weight of the wet material including the bowl weight" sqref="I31:I60">
      <formula1>0.001</formula1>
      <formula2>10000</formula2>
    </dataValidation>
    <dataValidation allowBlank="1" showInputMessage="1" showErrorMessage="1" promptTitle="Moisture" prompt="Calculated moisture%_x000a_Weight lost/Material Dry weight" sqref="K31:K60"/>
    <dataValidation allowBlank="1" showInputMessage="1" showErrorMessage="1" promptTitle="Average" prompt="average of all included moisture%" sqref="W31:W60"/>
    <dataValidation allowBlank="1" showInputMessage="1" showErrorMessage="1" promptTitle="Deviation" prompt="Maximum deviation between moisture% included in average._x000a_&lt;0.3 = Good_x000a_&gt;0.3 = Bad" sqref="X31:X60"/>
  </dataValidations>
  <pageMargins left="0.7" right="0.7" top="0.75" bottom="0.75" header="0.3" footer="0.3"/>
  <pageSetup paperSize="9" orientation="portrait"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Page</vt:lpstr>
      <vt:lpstr>Sensor A</vt:lpstr>
      <vt:lpstr>Sensor B</vt:lpstr>
      <vt:lpstr>Sensor C</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 George</dc:creator>
  <cp:lastModifiedBy>Melany George</cp:lastModifiedBy>
  <cp:lastPrinted>2013-07-09T10:06:34Z</cp:lastPrinted>
  <dcterms:created xsi:type="dcterms:W3CDTF">2013-06-21T13:59:07Z</dcterms:created>
  <dcterms:modified xsi:type="dcterms:W3CDTF">2018-03-26T10:45:47Z</dcterms:modified>
</cp:coreProperties>
</file>